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родукты" sheetId="1" r:id="rId1"/>
    <sheet name="Раскладка по дням" sheetId="2" r:id="rId2"/>
  </sheets>
  <definedNames>
    <definedName name="_xlnm._FilterDatabase" localSheetId="0" hidden="1">'Продукты'!$A$1:$F$89</definedName>
    <definedName name="_xlnm._FilterDatabase" localSheetId="0">'Продукты'!$A$1:$F$89</definedName>
  </definedNames>
  <calcPr fullCalcOnLoad="1"/>
</workbook>
</file>

<file path=xl/sharedStrings.xml><?xml version="1.0" encoding="utf-8"?>
<sst xmlns="http://schemas.openxmlformats.org/spreadsheetml/2006/main" count="306" uniqueCount="127">
  <si>
    <t>Наименование</t>
  </si>
  <si>
    <t>Калорийность на 100 г (ккал)</t>
  </si>
  <si>
    <t>Калорийность на 1 г (ккал)</t>
  </si>
  <si>
    <t>Белки</t>
  </si>
  <si>
    <t>Жиры</t>
  </si>
  <si>
    <t>Углеводы</t>
  </si>
  <si>
    <t>Овсянная каша (хлопья)</t>
  </si>
  <si>
    <t>Сухое молоко, 200 г</t>
  </si>
  <si>
    <t>Сахарный песок</t>
  </si>
  <si>
    <t>Изюм</t>
  </si>
  <si>
    <t>Хлебцы ржаные "Щедрые" (толстые)</t>
  </si>
  <si>
    <t>Сыр "Ламбер", 230 г</t>
  </si>
  <si>
    <t>Чай черный (заварной)</t>
  </si>
  <si>
    <t>Сахар (рафинад)</t>
  </si>
  <si>
    <t>Шоколад молочный, порц.</t>
  </si>
  <si>
    <t>Вермишель (паутинка)</t>
  </si>
  <si>
    <t>Зажарка Магги, 60 г.</t>
  </si>
  <si>
    <t>Индейка (тушенка рузком)</t>
  </si>
  <si>
    <t>Хлебцы ржаные "Щедрые" (тонкие), 170 г</t>
  </si>
  <si>
    <t>Печенье Яшкино с клубн. джемом, 182 г</t>
  </si>
  <si>
    <t>Картофельное пюре, 260 г</t>
  </si>
  <si>
    <t>Шпроты крупные БАРС, 175 г</t>
  </si>
  <si>
    <t>Сушки "малютка", 150 г</t>
  </si>
  <si>
    <t>Пшенная каша (хлопья)</t>
  </si>
  <si>
    <t>Паштет деликатесный с чесноком, 105 г</t>
  </si>
  <si>
    <t>Вафли "Коровка", 150 г</t>
  </si>
  <si>
    <t>Пряники мятные (Хлебный дом), 400 г</t>
  </si>
  <si>
    <t>Орехи кешью</t>
  </si>
  <si>
    <t>Суп борщ по-домашнему (Магги)</t>
  </si>
  <si>
    <t>Соломка сладкая "Тимашевская", 100 г</t>
  </si>
  <si>
    <t>Конфеты "Москвичка"</t>
  </si>
  <si>
    <t>Говядина тушеная "Кронидов", 250 г</t>
  </si>
  <si>
    <t>Греча Экстра "Увелка"</t>
  </si>
  <si>
    <t>Буженина (свинина) "Кронидов", 325 г</t>
  </si>
  <si>
    <t>Пастила "Домик в станице", 25 г</t>
  </si>
  <si>
    <t>Печенье Юбилейное традиционное, 134 г</t>
  </si>
  <si>
    <t>Манная каша (манка)</t>
  </si>
  <si>
    <t>Вишня сушеная, 150 г</t>
  </si>
  <si>
    <t>Хлебцы рисовые, 100 г</t>
  </si>
  <si>
    <t>Карбонат копчёно-варёный (нарезка)</t>
  </si>
  <si>
    <t>Сушеный банан</t>
  </si>
  <si>
    <t>Батончики мюсли клубника "Fitness" (23,5 г.)</t>
  </si>
  <si>
    <t>Зефир ПРОСТО ваниль, 180 г</t>
  </si>
  <si>
    <t>Макароны спиральки</t>
  </si>
  <si>
    <t>Свинина тушеная "Кронидов", 250 г</t>
  </si>
  <si>
    <t>Печенье овсяное сдобное "Кухмастер", 270 г</t>
  </si>
  <si>
    <t>Злаковый батончик, 30-50 г.</t>
  </si>
  <si>
    <t>Суп рыбный (горбуша)</t>
  </si>
  <si>
    <t>Колбаски охотничьи "МясновЪ" 280 г</t>
  </si>
  <si>
    <t>Шоколадная паста Нутелла</t>
  </si>
  <si>
    <t>Мяфли венские "Акульчев", 100 г.</t>
  </si>
  <si>
    <t>Рисовая каша (хлопья) Увелка</t>
  </si>
  <si>
    <t>Гематоген "Детский", 40 г</t>
  </si>
  <si>
    <t>Мармелад "Азовский" Французский сад</t>
  </si>
  <si>
    <t>Сгущенное молоко Рогачев (в пакетике), 300 г</t>
  </si>
  <si>
    <t>Медовые звездочки Любятово</t>
  </si>
  <si>
    <t>Соль</t>
  </si>
  <si>
    <t>Специи</t>
  </si>
  <si>
    <t>Какао Несквик, 250 г</t>
  </si>
  <si>
    <t>Кофе</t>
  </si>
  <si>
    <t>Грецкий орех</t>
  </si>
  <si>
    <t>Филе цыпленка (Кронидов), 250 г.</t>
  </si>
  <si>
    <t>Хлебцы кукурузные ОГО, 75 г.</t>
  </si>
  <si>
    <t>Картофель сушеный (кубики)</t>
  </si>
  <si>
    <t>Крекер с луком Янтарный, 204 г</t>
  </si>
  <si>
    <t>Шоколадные буковки Несквик</t>
  </si>
  <si>
    <t>кешью</t>
  </si>
  <si>
    <t>лук</t>
  </si>
  <si>
    <t>Сыр "Львиное сердце", 200 г</t>
  </si>
  <si>
    <t>грецкий</t>
  </si>
  <si>
    <t>морковь</t>
  </si>
  <si>
    <t>Конфеты "Коровка" (сливочная)</t>
  </si>
  <si>
    <t>арахис</t>
  </si>
  <si>
    <t>зелень</t>
  </si>
  <si>
    <t>Грецкие орехи</t>
  </si>
  <si>
    <t>сушеный банан</t>
  </si>
  <si>
    <t>картофель</t>
  </si>
  <si>
    <t>Рис круглозерный</t>
  </si>
  <si>
    <t>кедровый</t>
  </si>
  <si>
    <t>Печень говяжья "Кронидов", 250 г</t>
  </si>
  <si>
    <t>цукаты</t>
  </si>
  <si>
    <t>Грудинка в ваккумной упаковке, 300 г</t>
  </si>
  <si>
    <t>Печенье Южная ночь (Сормовская), 200 г</t>
  </si>
  <si>
    <t>Колбаса копченая Дубки "Кремлевская", 200 г</t>
  </si>
  <si>
    <t>Конфеты батончик РотФронт</t>
  </si>
  <si>
    <t>Ореховая смесь (пакетик)</t>
  </si>
  <si>
    <t>Многозлаковая галета "Гала. Галета", 30 г</t>
  </si>
  <si>
    <t>Консервы рыбные (горбуша), 245 г</t>
  </si>
  <si>
    <t>Овощная смесь (морковь, лук, зелень)</t>
  </si>
  <si>
    <t>Горячий шоколад, 22 г</t>
  </si>
  <si>
    <t>Капуста сушеная</t>
  </si>
  <si>
    <t>Томатная паста ГОСТ, 90 г</t>
  </si>
  <si>
    <t>Мука для перженников (оладья) + масло подсолн.</t>
  </si>
  <si>
    <t>Печенье с овсяными хлопьями и медом</t>
  </si>
  <si>
    <t>Сушеная свекла</t>
  </si>
  <si>
    <t>Ветчина классическая СОВОК, 325 г</t>
  </si>
  <si>
    <t>Взрослых в группе:</t>
  </si>
  <si>
    <t>Детей в группе:</t>
  </si>
  <si>
    <t>1 день</t>
  </si>
  <si>
    <t>2 день</t>
  </si>
  <si>
    <t>3 день</t>
  </si>
  <si>
    <t>4 день</t>
  </si>
  <si>
    <t>5 день</t>
  </si>
  <si>
    <t>Завтрак (овсяная каша):</t>
  </si>
  <si>
    <t>Завтрак (пшенная каша):</t>
  </si>
  <si>
    <t>Завтрак (манная каша):</t>
  </si>
  <si>
    <t>Завтрак (рисовая каша):</t>
  </si>
  <si>
    <t>Завтрак (картофельное пюре):</t>
  </si>
  <si>
    <t>ВЗР порция, г</t>
  </si>
  <si>
    <t>ДЕТ порция, г</t>
  </si>
  <si>
    <t>ИТОГО палатка, г</t>
  </si>
  <si>
    <t>ВЗР / ккал</t>
  </si>
  <si>
    <t>ДЕТ / ккал</t>
  </si>
  <si>
    <t>Сухое молоко</t>
  </si>
  <si>
    <t>Сгущенное молоко Рогачев (в пакетике)</t>
  </si>
  <si>
    <t>Перекус:</t>
  </si>
  <si>
    <t>Обед (суп куриный):</t>
  </si>
  <si>
    <t>Обед (борщ с говядиной):</t>
  </si>
  <si>
    <t>Обед (суп с бужениной):</t>
  </si>
  <si>
    <t>Обед (суп рыбный с горбушей):</t>
  </si>
  <si>
    <t>Обед (суп щи со свининой):</t>
  </si>
  <si>
    <t>Ужин (картофель со шпротами):</t>
  </si>
  <si>
    <t>Ужин (макароны со свининой):</t>
  </si>
  <si>
    <t>Ужин (греча с печенью):</t>
  </si>
  <si>
    <t>Ужин (вермишель с грудинкой):</t>
  </si>
  <si>
    <t>Ужин (рис со шпротами):</t>
  </si>
  <si>
    <t>Итого день: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</si>
</sst>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/>
    </xf>
    <xf numFmtId="164" fontId="0" fillId="0" borderId="1" xfId="0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2" fillId="2" borderId="1" xfId="0" applyFont="1" applyFill="1" applyBorder="1" applyAlignment="1">
      <alignment/>
    </xf>
    <xf numFmtId="164" fontId="2" fillId="0" borderId="0" xfId="0" applyFont="1" applyAlignment="1">
      <alignment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165" fontId="2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2" fillId="3" borderId="0" xfId="0" applyNumberFormat="1" applyFont="1" applyFill="1" applyAlignment="1">
      <alignment/>
    </xf>
    <xf numFmtId="165" fontId="2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zoomScale="80" zoomScaleNormal="80" workbookViewId="0" topLeftCell="A46">
      <selection activeCell="I84" sqref="I84"/>
    </sheetView>
  </sheetViews>
  <sheetFormatPr defaultColWidth="9.140625" defaultRowHeight="15"/>
  <cols>
    <col min="1" max="1" width="51.8515625" style="0" customWidth="1"/>
    <col min="2" max="3" width="15.28125" style="0" customWidth="1"/>
    <col min="4" max="6" width="13.140625" style="0" customWidth="1"/>
    <col min="7" max="12" width="8.7109375" style="0" customWidth="1"/>
    <col min="13" max="13" width="16.7109375" style="0" customWidth="1"/>
    <col min="14" max="18" width="8.7109375" style="0" customWidth="1"/>
    <col min="19" max="19" width="13.140625" style="0" customWidth="1"/>
    <col min="20" max="16384" width="8.7109375" style="0" customWidth="1"/>
  </cols>
  <sheetData>
    <row r="1" spans="1:6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2" t="s">
        <v>6</v>
      </c>
      <c r="B2" s="3">
        <v>380</v>
      </c>
      <c r="C2" s="3">
        <f aca="true" t="shared" si="0" ref="C2:C20">B2/100</f>
        <v>3.8</v>
      </c>
      <c r="D2" s="3">
        <v>12</v>
      </c>
      <c r="E2" s="3">
        <v>6</v>
      </c>
      <c r="F2" s="3">
        <v>69</v>
      </c>
    </row>
    <row r="3" spans="1:6" ht="15">
      <c r="A3" s="2" t="s">
        <v>7</v>
      </c>
      <c r="B3" s="3">
        <v>480</v>
      </c>
      <c r="C3" s="3">
        <f t="shared" si="0"/>
        <v>4.8</v>
      </c>
      <c r="D3" s="3">
        <v>26</v>
      </c>
      <c r="E3" s="3">
        <v>26</v>
      </c>
      <c r="F3" s="3">
        <v>40</v>
      </c>
    </row>
    <row r="4" spans="1:6" ht="15">
      <c r="A4" s="2" t="s">
        <v>8</v>
      </c>
      <c r="B4" s="3">
        <v>399</v>
      </c>
      <c r="C4" s="3">
        <f t="shared" si="0"/>
        <v>3.99</v>
      </c>
      <c r="D4" s="3">
        <v>0</v>
      </c>
      <c r="E4" s="3">
        <v>0</v>
      </c>
      <c r="F4" s="3">
        <v>99.8</v>
      </c>
    </row>
    <row r="5" spans="1:6" ht="15">
      <c r="A5" s="2" t="s">
        <v>9</v>
      </c>
      <c r="B5" s="3">
        <v>283</v>
      </c>
      <c r="C5" s="3">
        <f t="shared" si="0"/>
        <v>2.83</v>
      </c>
      <c r="D5" s="3">
        <v>4.08</v>
      </c>
      <c r="E5" s="3">
        <v>0.27</v>
      </c>
      <c r="F5" s="3">
        <v>67.28</v>
      </c>
    </row>
    <row r="6" spans="1:6" ht="15">
      <c r="A6" s="2" t="s">
        <v>10</v>
      </c>
      <c r="B6" s="3">
        <v>327</v>
      </c>
      <c r="C6" s="3">
        <f t="shared" si="0"/>
        <v>3.27</v>
      </c>
      <c r="D6" s="3">
        <v>11</v>
      </c>
      <c r="E6" s="3">
        <v>3</v>
      </c>
      <c r="F6" s="3">
        <v>64</v>
      </c>
    </row>
    <row r="7" spans="1:6" ht="15">
      <c r="A7" s="2" t="s">
        <v>11</v>
      </c>
      <c r="B7" s="3">
        <v>377</v>
      </c>
      <c r="C7" s="3">
        <f t="shared" si="0"/>
        <v>3.77</v>
      </c>
      <c r="D7" s="3">
        <v>23.7</v>
      </c>
      <c r="E7" s="3">
        <v>30.5</v>
      </c>
      <c r="F7" s="3">
        <v>0</v>
      </c>
    </row>
    <row r="8" spans="1:6" ht="15">
      <c r="A8" s="2" t="s">
        <v>12</v>
      </c>
      <c r="B8" s="3">
        <v>151</v>
      </c>
      <c r="C8" s="3">
        <f t="shared" si="0"/>
        <v>1.51</v>
      </c>
      <c r="D8" s="3">
        <v>20</v>
      </c>
      <c r="E8" s="3">
        <v>5.1</v>
      </c>
      <c r="F8" s="3">
        <v>6.9</v>
      </c>
    </row>
    <row r="9" spans="1:6" ht="15">
      <c r="A9" s="2" t="s">
        <v>13</v>
      </c>
      <c r="B9" s="3">
        <v>399</v>
      </c>
      <c r="C9" s="3">
        <f t="shared" si="0"/>
        <v>3.99</v>
      </c>
      <c r="D9" s="3">
        <v>0</v>
      </c>
      <c r="E9" s="3">
        <v>0</v>
      </c>
      <c r="F9" s="3">
        <v>99.8</v>
      </c>
    </row>
    <row r="10" spans="1:6" ht="15">
      <c r="A10" s="2" t="s">
        <v>14</v>
      </c>
      <c r="B10" s="3">
        <v>540</v>
      </c>
      <c r="C10" s="3">
        <f t="shared" si="0"/>
        <v>5.4</v>
      </c>
      <c r="D10" s="3">
        <v>6.5</v>
      </c>
      <c r="E10" s="3">
        <v>31</v>
      </c>
      <c r="F10" s="3">
        <v>58</v>
      </c>
    </row>
    <row r="11" spans="1:6" ht="15">
      <c r="A11" s="2" t="s">
        <v>15</v>
      </c>
      <c r="B11" s="3">
        <v>350</v>
      </c>
      <c r="C11" s="3">
        <f t="shared" si="0"/>
        <v>3.5</v>
      </c>
      <c r="D11" s="3">
        <v>13</v>
      </c>
      <c r="E11" s="3">
        <v>2</v>
      </c>
      <c r="F11" s="3">
        <v>70</v>
      </c>
    </row>
    <row r="12" spans="1:6" ht="15">
      <c r="A12" s="2" t="s">
        <v>16</v>
      </c>
      <c r="B12" s="3">
        <v>260</v>
      </c>
      <c r="C12" s="3">
        <f t="shared" si="0"/>
        <v>2.6</v>
      </c>
      <c r="D12" s="3">
        <v>4.1</v>
      </c>
      <c r="E12" s="3">
        <v>4.7</v>
      </c>
      <c r="F12" s="3">
        <v>44</v>
      </c>
    </row>
    <row r="13" spans="1:6" ht="15">
      <c r="A13" s="2" t="s">
        <v>17</v>
      </c>
      <c r="B13" s="3">
        <v>198</v>
      </c>
      <c r="C13" s="3">
        <f t="shared" si="0"/>
        <v>1.98</v>
      </c>
      <c r="D13" s="3">
        <v>13.5</v>
      </c>
      <c r="E13" s="3">
        <v>16</v>
      </c>
      <c r="F13" s="3">
        <v>0</v>
      </c>
    </row>
    <row r="14" spans="1:6" ht="15">
      <c r="A14" s="2" t="s">
        <v>18</v>
      </c>
      <c r="B14" s="3">
        <v>323</v>
      </c>
      <c r="C14" s="3">
        <f t="shared" si="0"/>
        <v>3.23</v>
      </c>
      <c r="D14" s="3">
        <v>12</v>
      </c>
      <c r="E14" s="3">
        <v>3</v>
      </c>
      <c r="F14" s="3">
        <v>62</v>
      </c>
    </row>
    <row r="15" spans="1:6" ht="15">
      <c r="A15" s="2" t="s">
        <v>19</v>
      </c>
      <c r="B15" s="3">
        <v>500</v>
      </c>
      <c r="C15" s="3">
        <f t="shared" si="0"/>
        <v>5</v>
      </c>
      <c r="D15" s="3">
        <v>6</v>
      </c>
      <c r="E15" s="3">
        <v>24</v>
      </c>
      <c r="F15" s="3">
        <v>65</v>
      </c>
    </row>
    <row r="16" spans="1:6" ht="15">
      <c r="A16" s="4" t="s">
        <v>20</v>
      </c>
      <c r="B16" s="3">
        <v>320</v>
      </c>
      <c r="C16" s="3">
        <f t="shared" si="0"/>
        <v>3.2</v>
      </c>
      <c r="D16" s="3">
        <v>7</v>
      </c>
      <c r="E16" s="3">
        <v>1</v>
      </c>
      <c r="F16" s="3">
        <v>72</v>
      </c>
    </row>
    <row r="17" spans="1:6" ht="15">
      <c r="A17" s="2" t="s">
        <v>21</v>
      </c>
      <c r="B17" s="3">
        <v>356</v>
      </c>
      <c r="C17" s="3">
        <f t="shared" si="0"/>
        <v>3.56</v>
      </c>
      <c r="D17" s="3">
        <v>17</v>
      </c>
      <c r="E17" s="3">
        <v>32</v>
      </c>
      <c r="F17" s="3">
        <v>0</v>
      </c>
    </row>
    <row r="18" spans="1:6" ht="15">
      <c r="A18" s="2" t="s">
        <v>22</v>
      </c>
      <c r="B18" s="3">
        <v>380</v>
      </c>
      <c r="C18" s="3">
        <f t="shared" si="0"/>
        <v>3.8</v>
      </c>
      <c r="D18" s="3">
        <v>9</v>
      </c>
      <c r="E18" s="3">
        <v>7</v>
      </c>
      <c r="F18" s="3">
        <v>68</v>
      </c>
    </row>
    <row r="19" spans="1:6" ht="15">
      <c r="A19" s="2" t="s">
        <v>23</v>
      </c>
      <c r="B19" s="3">
        <v>396</v>
      </c>
      <c r="C19" s="3">
        <f t="shared" si="0"/>
        <v>3.96</v>
      </c>
      <c r="D19" s="3">
        <v>9.2</v>
      </c>
      <c r="E19" s="3">
        <v>2.5</v>
      </c>
      <c r="F19" s="3">
        <v>84.4</v>
      </c>
    </row>
    <row r="20" spans="1:6" ht="15">
      <c r="A20" s="2" t="s">
        <v>24</v>
      </c>
      <c r="B20" s="3">
        <v>270</v>
      </c>
      <c r="C20" s="3">
        <f t="shared" si="0"/>
        <v>2.7</v>
      </c>
      <c r="D20" s="3">
        <v>7.5</v>
      </c>
      <c r="E20" s="3">
        <v>26</v>
      </c>
      <c r="F20" s="3">
        <v>2</v>
      </c>
    </row>
    <row r="21" spans="1:6" ht="15">
      <c r="A21" s="2" t="s">
        <v>25</v>
      </c>
      <c r="B21" s="3">
        <v>530</v>
      </c>
      <c r="C21" s="3">
        <v>7.5</v>
      </c>
      <c r="D21" s="3">
        <v>30</v>
      </c>
      <c r="E21" s="3">
        <v>58</v>
      </c>
      <c r="F21" s="3">
        <v>63</v>
      </c>
    </row>
    <row r="22" spans="1:6" ht="15">
      <c r="A22" s="2" t="s">
        <v>26</v>
      </c>
      <c r="B22" s="3">
        <v>387</v>
      </c>
      <c r="C22" s="3">
        <f aca="true" t="shared" si="1" ref="C22:C89">B22/100</f>
        <v>3.87</v>
      </c>
      <c r="D22" s="3">
        <v>5.2</v>
      </c>
      <c r="E22" s="3">
        <v>9.3</v>
      </c>
      <c r="F22" s="3">
        <v>71.6</v>
      </c>
    </row>
    <row r="23" spans="1:6" ht="15">
      <c r="A23" s="2" t="s">
        <v>27</v>
      </c>
      <c r="B23" s="3">
        <v>574</v>
      </c>
      <c r="C23" s="3">
        <f t="shared" si="1"/>
        <v>5.74</v>
      </c>
      <c r="D23" s="3">
        <v>15.3</v>
      </c>
      <c r="E23" s="3">
        <v>46.4</v>
      </c>
      <c r="F23" s="3">
        <v>29.7</v>
      </c>
    </row>
    <row r="24" spans="1:6" ht="15">
      <c r="A24" s="2" t="s">
        <v>28</v>
      </c>
      <c r="B24" s="3">
        <v>100</v>
      </c>
      <c r="C24" s="3">
        <f t="shared" si="1"/>
        <v>1</v>
      </c>
      <c r="D24" s="3">
        <v>2</v>
      </c>
      <c r="E24" s="3">
        <v>0.88</v>
      </c>
      <c r="F24" s="3">
        <v>18</v>
      </c>
    </row>
    <row r="25" spans="1:6" ht="15">
      <c r="A25" s="2" t="s">
        <v>29</v>
      </c>
      <c r="B25" s="3">
        <v>440</v>
      </c>
      <c r="C25" s="3">
        <f t="shared" si="1"/>
        <v>4.4</v>
      </c>
      <c r="D25" s="3">
        <v>9</v>
      </c>
      <c r="E25" s="3">
        <v>11</v>
      </c>
      <c r="F25" s="3">
        <v>75</v>
      </c>
    </row>
    <row r="26" spans="1:6" ht="15">
      <c r="A26" s="2" t="s">
        <v>30</v>
      </c>
      <c r="B26" s="3">
        <v>396</v>
      </c>
      <c r="C26" s="3">
        <f t="shared" si="1"/>
        <v>3.96</v>
      </c>
      <c r="D26" s="3">
        <v>2.6</v>
      </c>
      <c r="E26" s="3">
        <v>9</v>
      </c>
      <c r="F26" s="3">
        <v>79</v>
      </c>
    </row>
    <row r="27" spans="1:6" ht="15">
      <c r="A27" s="2" t="s">
        <v>31</v>
      </c>
      <c r="B27" s="3">
        <v>213</v>
      </c>
      <c r="C27" s="3">
        <f t="shared" si="1"/>
        <v>2.13</v>
      </c>
      <c r="D27" s="3">
        <v>15</v>
      </c>
      <c r="E27" s="3">
        <v>17</v>
      </c>
      <c r="F27" s="3">
        <v>0</v>
      </c>
    </row>
    <row r="28" spans="1:6" ht="15">
      <c r="A28" s="2" t="s">
        <v>32</v>
      </c>
      <c r="B28" s="3">
        <v>358</v>
      </c>
      <c r="C28" s="3">
        <f t="shared" si="1"/>
        <v>3.58</v>
      </c>
      <c r="D28" s="3">
        <v>13</v>
      </c>
      <c r="E28" s="3">
        <v>2</v>
      </c>
      <c r="F28" s="3">
        <v>72</v>
      </c>
    </row>
    <row r="29" spans="1:6" ht="15">
      <c r="A29" s="2" t="s">
        <v>33</v>
      </c>
      <c r="B29" s="3">
        <v>257</v>
      </c>
      <c r="C29" s="3">
        <f t="shared" si="1"/>
        <v>2.57</v>
      </c>
      <c r="D29" s="3">
        <v>15</v>
      </c>
      <c r="E29" s="3">
        <v>11</v>
      </c>
      <c r="F29" s="3">
        <v>0</v>
      </c>
    </row>
    <row r="30" spans="1:6" ht="15">
      <c r="A30" s="2" t="s">
        <v>34</v>
      </c>
      <c r="B30" s="3">
        <v>250</v>
      </c>
      <c r="C30" s="3">
        <f t="shared" si="1"/>
        <v>2.5</v>
      </c>
      <c r="D30" s="3">
        <v>2.4</v>
      </c>
      <c r="E30" s="3">
        <v>0</v>
      </c>
      <c r="F30" s="3">
        <v>59</v>
      </c>
    </row>
    <row r="31" spans="1:6" ht="15">
      <c r="A31" s="2" t="s">
        <v>35</v>
      </c>
      <c r="B31" s="3">
        <v>463</v>
      </c>
      <c r="C31" s="3">
        <f t="shared" si="1"/>
        <v>4.63</v>
      </c>
      <c r="D31" s="3">
        <v>7.5</v>
      </c>
      <c r="E31" s="3">
        <v>0</v>
      </c>
      <c r="F31" s="3">
        <v>67</v>
      </c>
    </row>
    <row r="32" spans="1:6" ht="15">
      <c r="A32" s="2" t="s">
        <v>36</v>
      </c>
      <c r="B32" s="3">
        <v>328</v>
      </c>
      <c r="C32" s="3">
        <f t="shared" si="1"/>
        <v>3.28</v>
      </c>
      <c r="D32" s="3">
        <v>10.3</v>
      </c>
      <c r="E32" s="3">
        <v>18</v>
      </c>
      <c r="F32" s="3">
        <v>67.4</v>
      </c>
    </row>
    <row r="33" spans="1:6" ht="15">
      <c r="A33" s="2" t="s">
        <v>37</v>
      </c>
      <c r="B33" s="3">
        <v>300</v>
      </c>
      <c r="C33" s="3">
        <f t="shared" si="1"/>
        <v>3</v>
      </c>
      <c r="D33" s="3">
        <v>0.5</v>
      </c>
      <c r="E33" s="3">
        <v>0</v>
      </c>
      <c r="F33" s="3">
        <v>75</v>
      </c>
    </row>
    <row r="34" spans="1:6" ht="15">
      <c r="A34" s="2" t="s">
        <v>38</v>
      </c>
      <c r="B34" s="3">
        <v>310</v>
      </c>
      <c r="C34" s="3">
        <f t="shared" si="1"/>
        <v>3.1</v>
      </c>
      <c r="D34" s="3">
        <v>6</v>
      </c>
      <c r="E34" s="3">
        <v>1</v>
      </c>
      <c r="F34" s="3">
        <v>69</v>
      </c>
    </row>
    <row r="35" spans="1:6" ht="15">
      <c r="A35" s="2" t="s">
        <v>39</v>
      </c>
      <c r="B35" s="3">
        <v>210</v>
      </c>
      <c r="C35" s="3">
        <f t="shared" si="1"/>
        <v>2.1</v>
      </c>
      <c r="D35" s="3">
        <v>12</v>
      </c>
      <c r="E35" s="3">
        <v>18</v>
      </c>
      <c r="F35" s="3">
        <v>0</v>
      </c>
    </row>
    <row r="36" spans="1:6" ht="15">
      <c r="A36" s="2" t="s">
        <v>40</v>
      </c>
      <c r="B36" s="3">
        <v>289</v>
      </c>
      <c r="C36" s="3">
        <f t="shared" si="1"/>
        <v>2.89</v>
      </c>
      <c r="D36" s="3">
        <v>2</v>
      </c>
      <c r="E36" s="3">
        <v>1</v>
      </c>
      <c r="F36" s="3">
        <v>68</v>
      </c>
    </row>
    <row r="37" spans="1:6" ht="15">
      <c r="A37" s="2" t="s">
        <v>41</v>
      </c>
      <c r="B37" s="3">
        <v>374</v>
      </c>
      <c r="C37" s="3">
        <f t="shared" si="1"/>
        <v>3.74</v>
      </c>
      <c r="D37" s="3">
        <v>5.9</v>
      </c>
      <c r="E37" s="3">
        <v>7.3</v>
      </c>
      <c r="F37" s="3">
        <v>68.3</v>
      </c>
    </row>
    <row r="38" spans="1:6" ht="15">
      <c r="A38" s="2" t="s">
        <v>42</v>
      </c>
      <c r="B38" s="3">
        <v>320</v>
      </c>
      <c r="C38" s="3">
        <f t="shared" si="1"/>
        <v>3.2</v>
      </c>
      <c r="D38" s="3">
        <v>0.8</v>
      </c>
      <c r="E38" s="3">
        <v>0</v>
      </c>
      <c r="F38" s="3">
        <v>80.4</v>
      </c>
    </row>
    <row r="39" spans="1:6" ht="15">
      <c r="A39" s="2" t="s">
        <v>43</v>
      </c>
      <c r="B39" s="3">
        <v>342</v>
      </c>
      <c r="C39" s="3">
        <f t="shared" si="1"/>
        <v>3.42</v>
      </c>
      <c r="D39" s="3">
        <v>12</v>
      </c>
      <c r="E39" s="3">
        <v>1.3</v>
      </c>
      <c r="F39" s="3">
        <v>70.5</v>
      </c>
    </row>
    <row r="40" spans="1:6" ht="15">
      <c r="A40" s="2" t="s">
        <v>44</v>
      </c>
      <c r="B40" s="3">
        <v>349</v>
      </c>
      <c r="C40" s="3">
        <f t="shared" si="1"/>
        <v>3.49</v>
      </c>
      <c r="D40" s="3">
        <v>13</v>
      </c>
      <c r="E40" s="3">
        <v>33</v>
      </c>
      <c r="F40" s="3">
        <v>0</v>
      </c>
    </row>
    <row r="41" spans="1:6" ht="15">
      <c r="A41" s="2" t="s">
        <v>45</v>
      </c>
      <c r="B41" s="3">
        <v>448</v>
      </c>
      <c r="C41" s="3">
        <f t="shared" si="1"/>
        <v>4.48</v>
      </c>
      <c r="D41" s="3">
        <v>5.6</v>
      </c>
      <c r="E41" s="3">
        <v>20.2</v>
      </c>
      <c r="F41" s="3">
        <v>65</v>
      </c>
    </row>
    <row r="42" spans="1:6" ht="15">
      <c r="A42" s="2" t="s">
        <v>46</v>
      </c>
      <c r="B42" s="3">
        <v>374</v>
      </c>
      <c r="C42" s="3">
        <f t="shared" si="1"/>
        <v>3.74</v>
      </c>
      <c r="D42" s="3">
        <v>5.9</v>
      </c>
      <c r="E42" s="3">
        <v>7.3</v>
      </c>
      <c r="F42" s="3">
        <v>68.3</v>
      </c>
    </row>
    <row r="43" spans="1:6" ht="15">
      <c r="A43" s="2" t="s">
        <v>47</v>
      </c>
      <c r="B43" s="3">
        <v>136</v>
      </c>
      <c r="C43" s="3">
        <f t="shared" si="1"/>
        <v>1.36</v>
      </c>
      <c r="D43" s="3">
        <v>20.9</v>
      </c>
      <c r="E43" s="3">
        <v>5.8</v>
      </c>
      <c r="F43" s="3">
        <v>0</v>
      </c>
    </row>
    <row r="44" spans="1:6" ht="15">
      <c r="A44" s="2" t="s">
        <v>48</v>
      </c>
      <c r="B44" s="3">
        <v>470</v>
      </c>
      <c r="C44" s="3">
        <f t="shared" si="1"/>
        <v>4.7</v>
      </c>
      <c r="D44" s="3">
        <v>14</v>
      </c>
      <c r="E44" s="3">
        <v>46</v>
      </c>
      <c r="F44" s="3">
        <v>0</v>
      </c>
    </row>
    <row r="45" spans="1:6" ht="15">
      <c r="A45" s="2" t="s">
        <v>49</v>
      </c>
      <c r="B45" s="3">
        <v>511</v>
      </c>
      <c r="C45" s="3">
        <f t="shared" si="1"/>
        <v>5.11</v>
      </c>
      <c r="D45" s="3">
        <v>7.4</v>
      </c>
      <c r="E45" s="3">
        <v>61.7</v>
      </c>
      <c r="F45" s="3">
        <v>25.4</v>
      </c>
    </row>
    <row r="46" spans="1:6" ht="15">
      <c r="A46" s="2" t="s">
        <v>50</v>
      </c>
      <c r="B46" s="3">
        <v>460</v>
      </c>
      <c r="C46" s="3">
        <f t="shared" si="1"/>
        <v>4.6</v>
      </c>
      <c r="D46" s="3">
        <v>5</v>
      </c>
      <c r="E46" s="3">
        <v>25</v>
      </c>
      <c r="F46" s="3">
        <v>53</v>
      </c>
    </row>
    <row r="47" spans="1:6" ht="15">
      <c r="A47" s="2" t="s">
        <v>51</v>
      </c>
      <c r="B47" s="3">
        <v>340</v>
      </c>
      <c r="C47" s="3">
        <f t="shared" si="1"/>
        <v>3.4</v>
      </c>
      <c r="D47" s="3">
        <v>7</v>
      </c>
      <c r="E47" s="3">
        <v>1</v>
      </c>
      <c r="F47" s="3">
        <v>74</v>
      </c>
    </row>
    <row r="48" spans="1:6" ht="15">
      <c r="A48" s="2" t="s">
        <v>52</v>
      </c>
      <c r="B48" s="3">
        <v>376</v>
      </c>
      <c r="C48" s="3">
        <f t="shared" si="1"/>
        <v>3.76</v>
      </c>
      <c r="D48" s="3">
        <v>6.4</v>
      </c>
      <c r="E48" s="3">
        <v>5.5</v>
      </c>
      <c r="F48" s="3">
        <v>73.2</v>
      </c>
    </row>
    <row r="49" spans="1:6" ht="15">
      <c r="A49" s="2" t="s">
        <v>53</v>
      </c>
      <c r="B49" s="3">
        <v>300</v>
      </c>
      <c r="C49" s="3">
        <f t="shared" si="1"/>
        <v>3</v>
      </c>
      <c r="D49" s="3">
        <v>0</v>
      </c>
      <c r="E49" s="3">
        <v>0</v>
      </c>
      <c r="F49" s="3">
        <v>76</v>
      </c>
    </row>
    <row r="50" spans="1:6" ht="15">
      <c r="A50" s="2" t="s">
        <v>54</v>
      </c>
      <c r="B50" s="3">
        <v>330</v>
      </c>
      <c r="C50" s="3">
        <f t="shared" si="1"/>
        <v>3.3</v>
      </c>
      <c r="D50" s="3">
        <v>8</v>
      </c>
      <c r="E50" s="3">
        <v>8.5</v>
      </c>
      <c r="F50" s="3">
        <v>56</v>
      </c>
    </row>
    <row r="51" spans="1:6" ht="15">
      <c r="A51" s="2" t="s">
        <v>55</v>
      </c>
      <c r="B51" s="3">
        <v>380</v>
      </c>
      <c r="C51" s="3">
        <f t="shared" si="1"/>
        <v>3.8</v>
      </c>
      <c r="D51" s="3">
        <v>7</v>
      </c>
      <c r="E51" s="3">
        <v>1.5</v>
      </c>
      <c r="F51" s="3">
        <v>83</v>
      </c>
    </row>
    <row r="52" spans="1:6" ht="15">
      <c r="A52" s="2" t="s">
        <v>56</v>
      </c>
      <c r="B52" s="3"/>
      <c r="C52" s="3">
        <f t="shared" si="1"/>
        <v>0</v>
      </c>
      <c r="D52" s="3"/>
      <c r="E52" s="3"/>
      <c r="F52" s="3"/>
    </row>
    <row r="53" spans="1:6" ht="15">
      <c r="A53" s="2" t="s">
        <v>57</v>
      </c>
      <c r="B53" s="3"/>
      <c r="C53" s="3">
        <f t="shared" si="1"/>
        <v>0</v>
      </c>
      <c r="D53" s="3"/>
      <c r="E53" s="3"/>
      <c r="F53" s="3"/>
    </row>
    <row r="54" spans="1:6" ht="15">
      <c r="A54" s="2" t="s">
        <v>58</v>
      </c>
      <c r="B54" s="3">
        <v>389</v>
      </c>
      <c r="C54" s="3">
        <f t="shared" si="1"/>
        <v>3.89</v>
      </c>
      <c r="D54" s="3">
        <v>6</v>
      </c>
      <c r="E54" s="3">
        <v>3.2</v>
      </c>
      <c r="F54" s="3">
        <v>80</v>
      </c>
    </row>
    <row r="55" spans="1:6" ht="15">
      <c r="A55" s="2" t="s">
        <v>59</v>
      </c>
      <c r="B55" s="3"/>
      <c r="C55" s="3">
        <f t="shared" si="1"/>
        <v>0</v>
      </c>
      <c r="D55" s="3"/>
      <c r="E55" s="3"/>
      <c r="F55" s="3"/>
    </row>
    <row r="56" spans="1:6" ht="15">
      <c r="A56" s="2" t="s">
        <v>60</v>
      </c>
      <c r="B56" s="3"/>
      <c r="C56" s="3">
        <f t="shared" si="1"/>
        <v>0</v>
      </c>
      <c r="D56" s="3"/>
      <c r="E56" s="3"/>
      <c r="F56" s="3"/>
    </row>
    <row r="57" spans="1:6" ht="15">
      <c r="A57" s="2" t="s">
        <v>61</v>
      </c>
      <c r="B57" s="3">
        <v>113</v>
      </c>
      <c r="C57" s="3">
        <f t="shared" si="1"/>
        <v>1.13</v>
      </c>
      <c r="D57" s="3">
        <v>23.6</v>
      </c>
      <c r="E57" s="3">
        <v>1.9</v>
      </c>
      <c r="F57" s="3">
        <v>0</v>
      </c>
    </row>
    <row r="58" spans="1:6" ht="15">
      <c r="A58" s="2" t="s">
        <v>62</v>
      </c>
      <c r="B58" s="3">
        <v>360</v>
      </c>
      <c r="C58" s="3">
        <f t="shared" si="1"/>
        <v>3.6</v>
      </c>
      <c r="D58" s="3">
        <v>9</v>
      </c>
      <c r="E58" s="3">
        <v>1.5</v>
      </c>
      <c r="F58" s="3">
        <v>75</v>
      </c>
    </row>
    <row r="59" spans="1:6" ht="15">
      <c r="A59" s="2" t="s">
        <v>63</v>
      </c>
      <c r="B59" s="3">
        <v>317</v>
      </c>
      <c r="C59" s="3">
        <f t="shared" si="1"/>
        <v>3.17</v>
      </c>
      <c r="D59" s="3">
        <v>6.6</v>
      </c>
      <c r="E59" s="3">
        <v>0.3</v>
      </c>
      <c r="F59" s="3">
        <v>71.6</v>
      </c>
    </row>
    <row r="60" spans="1:6" ht="15">
      <c r="A60" s="2" t="s">
        <v>64</v>
      </c>
      <c r="B60" s="3">
        <v>450</v>
      </c>
      <c r="C60" s="3">
        <f t="shared" si="1"/>
        <v>4.5</v>
      </c>
      <c r="D60" s="3">
        <v>8</v>
      </c>
      <c r="E60" s="3">
        <v>18</v>
      </c>
      <c r="F60" s="3">
        <v>63</v>
      </c>
    </row>
    <row r="61" spans="1:20" ht="15">
      <c r="A61" s="2" t="s">
        <v>65</v>
      </c>
      <c r="B61" s="3">
        <v>348</v>
      </c>
      <c r="C61" s="3">
        <f t="shared" si="1"/>
        <v>3.48</v>
      </c>
      <c r="D61" s="3">
        <v>9.8</v>
      </c>
      <c r="E61" s="3">
        <v>3.9</v>
      </c>
      <c r="F61" s="3">
        <v>68.4</v>
      </c>
      <c r="M61" s="5" t="s">
        <v>66</v>
      </c>
      <c r="N61" s="5">
        <v>574</v>
      </c>
      <c r="S61" t="s">
        <v>67</v>
      </c>
      <c r="T61">
        <v>208</v>
      </c>
    </row>
    <row r="62" spans="1:20" ht="15">
      <c r="A62" s="2" t="s">
        <v>68</v>
      </c>
      <c r="B62" s="3">
        <v>308</v>
      </c>
      <c r="C62" s="3">
        <f t="shared" si="1"/>
        <v>3.08</v>
      </c>
      <c r="D62" s="3">
        <v>24.4</v>
      </c>
      <c r="E62" s="3">
        <v>23.4</v>
      </c>
      <c r="F62" s="3">
        <v>0</v>
      </c>
      <c r="M62" s="5" t="s">
        <v>69</v>
      </c>
      <c r="N62" s="5">
        <v>656</v>
      </c>
      <c r="S62" t="s">
        <v>70</v>
      </c>
      <c r="T62">
        <v>226</v>
      </c>
    </row>
    <row r="63" spans="1:20" ht="15">
      <c r="A63" s="2" t="s">
        <v>71</v>
      </c>
      <c r="B63" s="3">
        <v>351</v>
      </c>
      <c r="C63" s="3">
        <f t="shared" si="1"/>
        <v>3.51</v>
      </c>
      <c r="D63" s="3">
        <v>2.7</v>
      </c>
      <c r="E63" s="3">
        <v>4.4</v>
      </c>
      <c r="F63" s="3">
        <v>82.4</v>
      </c>
      <c r="M63" s="5" t="s">
        <v>72</v>
      </c>
      <c r="N63" s="5">
        <v>626</v>
      </c>
      <c r="S63" t="s">
        <v>73</v>
      </c>
      <c r="T63">
        <v>74</v>
      </c>
    </row>
    <row r="64" spans="1:20" ht="15">
      <c r="A64" s="2" t="s">
        <v>74</v>
      </c>
      <c r="B64" s="3">
        <v>654</v>
      </c>
      <c r="C64" s="3">
        <f t="shared" si="1"/>
        <v>6.54</v>
      </c>
      <c r="D64" s="3">
        <v>15.2</v>
      </c>
      <c r="E64" s="3">
        <v>65.2</v>
      </c>
      <c r="F64" s="3">
        <v>70</v>
      </c>
      <c r="M64" s="5" t="s">
        <v>75</v>
      </c>
      <c r="N64" s="5">
        <v>430</v>
      </c>
      <c r="S64" t="s">
        <v>76</v>
      </c>
      <c r="T64">
        <v>317</v>
      </c>
    </row>
    <row r="65" spans="1:14" ht="15">
      <c r="A65" s="2" t="s">
        <v>77</v>
      </c>
      <c r="B65" s="3">
        <v>360</v>
      </c>
      <c r="C65" s="3">
        <f t="shared" si="1"/>
        <v>3.6</v>
      </c>
      <c r="D65" s="3">
        <v>6.5</v>
      </c>
      <c r="E65" s="3">
        <v>0.5</v>
      </c>
      <c r="F65" s="3">
        <v>83</v>
      </c>
      <c r="M65" s="5" t="s">
        <v>78</v>
      </c>
      <c r="N65" s="5">
        <v>690</v>
      </c>
    </row>
    <row r="66" spans="1:14" ht="15">
      <c r="A66" s="2" t="s">
        <v>79</v>
      </c>
      <c r="B66" s="3">
        <v>170</v>
      </c>
      <c r="C66" s="3">
        <f t="shared" si="1"/>
        <v>1.7</v>
      </c>
      <c r="D66" s="3">
        <v>11</v>
      </c>
      <c r="E66" s="3">
        <v>14</v>
      </c>
      <c r="F66" s="3">
        <v>0</v>
      </c>
      <c r="M66" s="5" t="s">
        <v>80</v>
      </c>
      <c r="N66" s="5">
        <v>301</v>
      </c>
    </row>
    <row r="67" spans="1:14" ht="15">
      <c r="A67" s="2" t="s">
        <v>81</v>
      </c>
      <c r="B67" s="3">
        <v>544</v>
      </c>
      <c r="C67" s="3">
        <f t="shared" si="1"/>
        <v>5.44</v>
      </c>
      <c r="D67" s="3">
        <v>11</v>
      </c>
      <c r="E67" s="3">
        <v>38</v>
      </c>
      <c r="F67" s="3">
        <v>0</v>
      </c>
      <c r="N67">
        <f>AVERAGE(N61:N66)</f>
        <v>546.1666666666666</v>
      </c>
    </row>
    <row r="68" spans="1:6" ht="15">
      <c r="A68" s="2" t="s">
        <v>82</v>
      </c>
      <c r="B68" s="3">
        <v>420</v>
      </c>
      <c r="C68" s="3">
        <f t="shared" si="1"/>
        <v>4.2</v>
      </c>
      <c r="D68" s="3">
        <v>8.5</v>
      </c>
      <c r="E68" s="3">
        <v>12</v>
      </c>
      <c r="F68" s="3">
        <v>68</v>
      </c>
    </row>
    <row r="69" spans="1:6" ht="15">
      <c r="A69" s="2" t="s">
        <v>83</v>
      </c>
      <c r="B69" s="3">
        <v>490</v>
      </c>
      <c r="C69" s="3">
        <f t="shared" si="1"/>
        <v>4.9</v>
      </c>
      <c r="D69" s="3">
        <v>13</v>
      </c>
      <c r="E69" s="3">
        <v>49</v>
      </c>
      <c r="F69" s="3">
        <v>0</v>
      </c>
    </row>
    <row r="70" spans="1:6" ht="15">
      <c r="A70" s="2" t="s">
        <v>84</v>
      </c>
      <c r="B70" s="3">
        <v>514</v>
      </c>
      <c r="C70" s="3">
        <f t="shared" si="1"/>
        <v>5.14</v>
      </c>
      <c r="D70" s="3">
        <v>10.7</v>
      </c>
      <c r="E70" s="3">
        <v>29.5</v>
      </c>
      <c r="F70" s="3">
        <v>53.2</v>
      </c>
    </row>
    <row r="71" spans="1:6" ht="15">
      <c r="A71" s="2" t="s">
        <v>85</v>
      </c>
      <c r="B71" s="3">
        <v>550</v>
      </c>
      <c r="C71" s="3">
        <f t="shared" si="1"/>
        <v>5.5</v>
      </c>
      <c r="D71" s="3"/>
      <c r="E71" s="3"/>
      <c r="F71" s="3"/>
    </row>
    <row r="72" spans="1:6" ht="15">
      <c r="A72" s="2" t="s">
        <v>86</v>
      </c>
      <c r="B72" s="6">
        <v>466.1</v>
      </c>
      <c r="C72" s="3">
        <f t="shared" si="1"/>
        <v>4.6610000000000005</v>
      </c>
      <c r="D72" s="6">
        <v>10</v>
      </c>
      <c r="E72" s="6">
        <v>23.3</v>
      </c>
      <c r="F72" s="6">
        <v>55.1</v>
      </c>
    </row>
    <row r="73" spans="1:6" ht="15">
      <c r="A73" s="2" t="s">
        <v>87</v>
      </c>
      <c r="B73" s="3">
        <v>138</v>
      </c>
      <c r="C73" s="3">
        <f t="shared" si="1"/>
        <v>1.38</v>
      </c>
      <c r="D73" s="3">
        <v>21</v>
      </c>
      <c r="E73" s="3">
        <v>6</v>
      </c>
      <c r="F73" s="3">
        <v>0</v>
      </c>
    </row>
    <row r="74" spans="1:6" ht="15">
      <c r="A74" s="2" t="s">
        <v>88</v>
      </c>
      <c r="B74" s="3">
        <v>170</v>
      </c>
      <c r="C74" s="3">
        <f t="shared" si="1"/>
        <v>1.7</v>
      </c>
      <c r="D74" s="3"/>
      <c r="E74" s="3"/>
      <c r="F74" s="3"/>
    </row>
    <row r="75" spans="1:6" ht="15">
      <c r="A75" s="2" t="s">
        <v>89</v>
      </c>
      <c r="B75" s="3">
        <v>420</v>
      </c>
      <c r="C75" s="3">
        <f t="shared" si="1"/>
        <v>4.2</v>
      </c>
      <c r="D75" s="3">
        <v>3.5</v>
      </c>
      <c r="E75" s="3">
        <v>14</v>
      </c>
      <c r="F75" s="3">
        <v>56</v>
      </c>
    </row>
    <row r="76" spans="1:6" ht="15">
      <c r="A76" s="2" t="s">
        <v>90</v>
      </c>
      <c r="B76" s="3">
        <v>278</v>
      </c>
      <c r="C76" s="3">
        <f t="shared" si="1"/>
        <v>2.78</v>
      </c>
      <c r="D76" s="3">
        <v>15</v>
      </c>
      <c r="E76" s="3">
        <v>1.4</v>
      </c>
      <c r="F76" s="3">
        <v>48</v>
      </c>
    </row>
    <row r="77" spans="1:6" ht="15">
      <c r="A77" s="2" t="s">
        <v>91</v>
      </c>
      <c r="B77" s="3">
        <v>65</v>
      </c>
      <c r="C77" s="3">
        <f t="shared" si="1"/>
        <v>0.65</v>
      </c>
      <c r="D77" s="3"/>
      <c r="E77" s="3"/>
      <c r="F77" s="3"/>
    </row>
    <row r="78" spans="1:6" ht="15">
      <c r="A78" s="2" t="s">
        <v>92</v>
      </c>
      <c r="B78" s="3"/>
      <c r="C78" s="3">
        <f t="shared" si="1"/>
        <v>0</v>
      </c>
      <c r="D78" s="3"/>
      <c r="E78" s="3"/>
      <c r="F78" s="3"/>
    </row>
    <row r="79" spans="1:6" ht="15">
      <c r="A79" s="2" t="s">
        <v>93</v>
      </c>
      <c r="B79" s="3">
        <v>436</v>
      </c>
      <c r="C79" s="3">
        <f t="shared" si="1"/>
        <v>4.36</v>
      </c>
      <c r="D79" s="3">
        <v>6</v>
      </c>
      <c r="E79" s="3">
        <v>16</v>
      </c>
      <c r="F79" s="3">
        <v>67</v>
      </c>
    </row>
    <row r="80" spans="1:6" ht="15">
      <c r="A80" s="2" t="s">
        <v>94</v>
      </c>
      <c r="B80" s="3">
        <v>259</v>
      </c>
      <c r="C80" s="3">
        <f t="shared" si="1"/>
        <v>2.59</v>
      </c>
      <c r="D80" s="3">
        <v>9.21</v>
      </c>
      <c r="E80" s="3">
        <v>0.61</v>
      </c>
      <c r="F80" s="3">
        <v>54.06</v>
      </c>
    </row>
    <row r="81" spans="1:6" ht="15">
      <c r="A81" s="2" t="s">
        <v>95</v>
      </c>
      <c r="B81" s="3">
        <v>273</v>
      </c>
      <c r="C81" s="3">
        <f t="shared" si="1"/>
        <v>2.73</v>
      </c>
      <c r="D81" s="3">
        <v>12</v>
      </c>
      <c r="E81" s="3">
        <v>25</v>
      </c>
      <c r="F81" s="3">
        <v>0</v>
      </c>
    </row>
    <row r="82" spans="1:6" ht="15">
      <c r="A82" s="2"/>
      <c r="B82" s="3"/>
      <c r="C82" s="3">
        <f t="shared" si="1"/>
        <v>0</v>
      </c>
      <c r="D82" s="3"/>
      <c r="E82" s="3"/>
      <c r="F82" s="3"/>
    </row>
    <row r="83" spans="1:6" ht="15">
      <c r="A83" s="2"/>
      <c r="B83" s="3"/>
      <c r="C83" s="3">
        <f t="shared" si="1"/>
        <v>0</v>
      </c>
      <c r="D83" s="3"/>
      <c r="E83" s="3"/>
      <c r="F83" s="3"/>
    </row>
    <row r="84" spans="1:6" ht="15">
      <c r="A84" s="2"/>
      <c r="B84" s="3"/>
      <c r="C84" s="3">
        <f t="shared" si="1"/>
        <v>0</v>
      </c>
      <c r="D84" s="3"/>
      <c r="E84" s="3"/>
      <c r="F84" s="3"/>
    </row>
    <row r="85" spans="1:6" ht="15">
      <c r="A85" s="2"/>
      <c r="B85" s="3"/>
      <c r="C85" s="3">
        <f t="shared" si="1"/>
        <v>0</v>
      </c>
      <c r="D85" s="3"/>
      <c r="E85" s="3"/>
      <c r="F85" s="3"/>
    </row>
    <row r="86" spans="1:6" ht="15">
      <c r="A86" s="2"/>
      <c r="B86" s="3"/>
      <c r="C86" s="3">
        <f t="shared" si="1"/>
        <v>0</v>
      </c>
      <c r="D86" s="3"/>
      <c r="E86" s="3"/>
      <c r="F86" s="3"/>
    </row>
    <row r="87" spans="1:6" ht="15">
      <c r="A87" s="2"/>
      <c r="B87" s="3"/>
      <c r="C87" s="3">
        <f t="shared" si="1"/>
        <v>0</v>
      </c>
      <c r="D87" s="3"/>
      <c r="E87" s="3"/>
      <c r="F87" s="3"/>
    </row>
    <row r="88" spans="1:6" ht="15">
      <c r="A88" s="2"/>
      <c r="B88" s="3"/>
      <c r="C88" s="3">
        <f t="shared" si="1"/>
        <v>0</v>
      </c>
      <c r="D88" s="3"/>
      <c r="E88" s="3"/>
      <c r="F88" s="3"/>
    </row>
    <row r="89" spans="1:6" ht="15">
      <c r="A89" s="5"/>
      <c r="B89" s="3"/>
      <c r="C89" s="3">
        <f t="shared" si="1"/>
        <v>0</v>
      </c>
      <c r="D89" s="3"/>
      <c r="E89" s="3"/>
      <c r="F89" s="3"/>
    </row>
  </sheetData>
  <sheetProtection selectLockedCells="1" selectUnlockedCells="1"/>
  <autoFilter ref="A1:F89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7"/>
  <sheetViews>
    <sheetView tabSelected="1" zoomScale="85" zoomScaleNormal="85" workbookViewId="0" topLeftCell="A1">
      <selection activeCell="I30" sqref="I30"/>
    </sheetView>
  </sheetViews>
  <sheetFormatPr defaultColWidth="9.140625" defaultRowHeight="15"/>
  <cols>
    <col min="1" max="1" width="43.8515625" style="0" customWidth="1"/>
    <col min="2" max="6" width="10.140625" style="7" customWidth="1"/>
    <col min="7" max="7" width="5.140625" style="0" customWidth="1"/>
    <col min="8" max="8" width="43.8515625" style="0" customWidth="1"/>
    <col min="9" max="10" width="8.7109375" style="0" customWidth="1"/>
    <col min="11" max="11" width="10.140625" style="0" customWidth="1"/>
    <col min="12" max="13" width="8.7109375" style="0" customWidth="1"/>
    <col min="14" max="14" width="5.00390625" style="0" customWidth="1"/>
    <col min="15" max="15" width="43.8515625" style="0" customWidth="1"/>
    <col min="16" max="17" width="8.7109375" style="0" customWidth="1"/>
    <col min="18" max="18" width="9.8515625" style="0" customWidth="1"/>
    <col min="19" max="20" width="8.7109375" style="0" customWidth="1"/>
    <col min="21" max="21" width="5.57421875" style="0" customWidth="1"/>
    <col min="22" max="22" width="43.8515625" style="0" customWidth="1"/>
    <col min="23" max="24" width="8.7109375" style="0" customWidth="1"/>
    <col min="25" max="25" width="10.421875" style="0" customWidth="1"/>
    <col min="26" max="27" width="8.7109375" style="0" customWidth="1"/>
    <col min="28" max="28" width="5.28125" style="0" customWidth="1"/>
    <col min="29" max="29" width="45.8515625" style="0" customWidth="1"/>
    <col min="30" max="31" width="8.7109375" style="0" customWidth="1"/>
    <col min="32" max="32" width="10.421875" style="0" customWidth="1"/>
    <col min="33" max="16384" width="8.7109375" style="0" customWidth="1"/>
  </cols>
  <sheetData>
    <row r="1" spans="1:2" ht="15">
      <c r="A1" t="s">
        <v>96</v>
      </c>
      <c r="B1" s="8">
        <v>2</v>
      </c>
    </row>
    <row r="2" spans="1:2" ht="15">
      <c r="A2" t="s">
        <v>97</v>
      </c>
      <c r="B2" s="8">
        <v>2</v>
      </c>
    </row>
    <row r="4" spans="1:29" ht="15">
      <c r="A4" s="9" t="s">
        <v>98</v>
      </c>
      <c r="H4" s="9" t="s">
        <v>99</v>
      </c>
      <c r="O4" s="9" t="s">
        <v>100</v>
      </c>
      <c r="V4" s="9" t="s">
        <v>101</v>
      </c>
      <c r="AC4" s="9" t="s">
        <v>102</v>
      </c>
    </row>
    <row r="6" spans="1:34" ht="15">
      <c r="A6" s="10" t="s">
        <v>103</v>
      </c>
      <c r="H6" s="10" t="s">
        <v>104</v>
      </c>
      <c r="I6" s="7"/>
      <c r="J6" s="7"/>
      <c r="K6" s="7"/>
      <c r="L6" s="7"/>
      <c r="M6" s="7"/>
      <c r="O6" s="10" t="s">
        <v>105</v>
      </c>
      <c r="P6" s="7"/>
      <c r="Q6" s="7"/>
      <c r="R6" s="7"/>
      <c r="S6" s="7"/>
      <c r="T6" s="7"/>
      <c r="V6" s="10" t="s">
        <v>106</v>
      </c>
      <c r="W6" s="7"/>
      <c r="X6" s="7"/>
      <c r="Y6" s="7"/>
      <c r="Z6" s="7"/>
      <c r="AA6" s="7"/>
      <c r="AC6" s="10" t="s">
        <v>107</v>
      </c>
      <c r="AD6" s="7"/>
      <c r="AE6" s="7"/>
      <c r="AF6" s="7"/>
      <c r="AG6" s="7"/>
      <c r="AH6" s="7"/>
    </row>
    <row r="7" spans="2:34" ht="30" customHeight="1">
      <c r="B7" s="11" t="s">
        <v>108</v>
      </c>
      <c r="C7" s="11" t="s">
        <v>109</v>
      </c>
      <c r="D7" s="11" t="s">
        <v>110</v>
      </c>
      <c r="E7" s="12" t="s">
        <v>111</v>
      </c>
      <c r="F7" s="12" t="s">
        <v>112</v>
      </c>
      <c r="I7" s="11" t="s">
        <v>108</v>
      </c>
      <c r="J7" s="11" t="s">
        <v>109</v>
      </c>
      <c r="K7" s="11" t="s">
        <v>110</v>
      </c>
      <c r="L7" s="12" t="s">
        <v>111</v>
      </c>
      <c r="M7" s="12" t="s">
        <v>112</v>
      </c>
      <c r="P7" s="11" t="s">
        <v>108</v>
      </c>
      <c r="Q7" s="11" t="s">
        <v>109</v>
      </c>
      <c r="R7" s="11" t="s">
        <v>110</v>
      </c>
      <c r="S7" s="12" t="s">
        <v>111</v>
      </c>
      <c r="T7" s="12" t="s">
        <v>112</v>
      </c>
      <c r="W7" s="11" t="s">
        <v>108</v>
      </c>
      <c r="X7" s="11" t="s">
        <v>109</v>
      </c>
      <c r="Y7" s="11" t="s">
        <v>110</v>
      </c>
      <c r="Z7" s="12" t="s">
        <v>111</v>
      </c>
      <c r="AA7" s="12" t="s">
        <v>112</v>
      </c>
      <c r="AD7" s="11" t="s">
        <v>108</v>
      </c>
      <c r="AE7" s="11" t="s">
        <v>109</v>
      </c>
      <c r="AF7" s="11" t="s">
        <v>110</v>
      </c>
      <c r="AG7" s="12" t="s">
        <v>111</v>
      </c>
      <c r="AH7" s="12" t="s">
        <v>112</v>
      </c>
    </row>
    <row r="8" spans="1:34" ht="15">
      <c r="A8" s="2" t="s">
        <v>6</v>
      </c>
      <c r="B8" s="13">
        <v>55</v>
      </c>
      <c r="C8" s="13">
        <v>30</v>
      </c>
      <c r="D8" s="13">
        <f aca="true" t="shared" si="0" ref="D8:D16">B8*$B$1+C8*$B$2</f>
        <v>170</v>
      </c>
      <c r="E8" s="13">
        <f>Продукты!C2*B8</f>
        <v>209</v>
      </c>
      <c r="F8" s="13">
        <f>Продукты!C2*'Раскладка по дням'!C8</f>
        <v>114</v>
      </c>
      <c r="H8" s="2" t="s">
        <v>23</v>
      </c>
      <c r="I8" s="13">
        <v>55</v>
      </c>
      <c r="J8" s="13">
        <v>35</v>
      </c>
      <c r="K8" s="13">
        <f aca="true" t="shared" si="1" ref="K8:K17">I8*$B$1+J8*$B$2</f>
        <v>180</v>
      </c>
      <c r="L8" s="13">
        <f>Продукты!C19*I8</f>
        <v>217.8</v>
      </c>
      <c r="M8" s="13">
        <f>Продукты!C19*'Раскладка по дням'!J8</f>
        <v>138.6</v>
      </c>
      <c r="O8" s="2" t="s">
        <v>36</v>
      </c>
      <c r="P8" s="13">
        <v>60</v>
      </c>
      <c r="Q8" s="13">
        <v>40</v>
      </c>
      <c r="R8" s="13">
        <f aca="true" t="shared" si="2" ref="R8:R16">P8*$B$1+Q8*$B$2</f>
        <v>200</v>
      </c>
      <c r="S8" s="13">
        <f>Продукты!C32*P8</f>
        <v>196.79999999999998</v>
      </c>
      <c r="T8" s="13">
        <f>Продукты!C32*'Раскладка по дням'!Q8</f>
        <v>131.2</v>
      </c>
      <c r="V8" s="2" t="s">
        <v>51</v>
      </c>
      <c r="W8" s="13">
        <v>60</v>
      </c>
      <c r="X8" s="13">
        <v>40</v>
      </c>
      <c r="Y8" s="13">
        <f aca="true" t="shared" si="3" ref="Y8:Y16">W8*$B$1+X8*$B$2</f>
        <v>200</v>
      </c>
      <c r="Z8" s="13">
        <f>Продукты!C47*W8</f>
        <v>204</v>
      </c>
      <c r="AA8" s="13">
        <f>Продукты!C47*'Раскладка по дням'!X8</f>
        <v>136</v>
      </c>
      <c r="AC8" s="2" t="s">
        <v>20</v>
      </c>
      <c r="AD8" s="13">
        <v>60</v>
      </c>
      <c r="AE8" s="13">
        <v>40</v>
      </c>
      <c r="AF8" s="13">
        <f aca="true" t="shared" si="4" ref="AF8:AF16">AD8*$B$1+AE8*$B$2</f>
        <v>200</v>
      </c>
      <c r="AG8" s="13">
        <f>Продукты!C16*AD8</f>
        <v>192</v>
      </c>
      <c r="AH8" s="13">
        <f>Продукты!C16*'Раскладка по дням'!AE8</f>
        <v>128</v>
      </c>
    </row>
    <row r="9" spans="1:34" ht="15">
      <c r="A9" s="2" t="s">
        <v>113</v>
      </c>
      <c r="B9" s="13">
        <v>15</v>
      </c>
      <c r="C9" s="13">
        <v>10</v>
      </c>
      <c r="D9" s="13">
        <f t="shared" si="0"/>
        <v>50</v>
      </c>
      <c r="E9" s="13">
        <f>Продукты!C3*B9</f>
        <v>72</v>
      </c>
      <c r="F9" s="13">
        <f>Продукты!C3*'Раскладка по дням'!C9</f>
        <v>48</v>
      </c>
      <c r="H9" s="2" t="s">
        <v>113</v>
      </c>
      <c r="I9" s="13">
        <v>15</v>
      </c>
      <c r="J9" s="13">
        <v>10</v>
      </c>
      <c r="K9" s="13">
        <f t="shared" si="1"/>
        <v>50</v>
      </c>
      <c r="L9" s="13">
        <f>Продукты!C3*I9</f>
        <v>72</v>
      </c>
      <c r="M9" s="13">
        <f>Продукты!C3*'Раскладка по дням'!J9</f>
        <v>48</v>
      </c>
      <c r="O9" s="2" t="s">
        <v>113</v>
      </c>
      <c r="P9" s="13">
        <v>15</v>
      </c>
      <c r="Q9" s="13">
        <v>10</v>
      </c>
      <c r="R9" s="13">
        <f t="shared" si="2"/>
        <v>50</v>
      </c>
      <c r="S9" s="13">
        <f>Продукты!C3*P9</f>
        <v>72</v>
      </c>
      <c r="T9" s="13">
        <f>Продукты!C3*'Раскладка по дням'!Q9</f>
        <v>48</v>
      </c>
      <c r="V9" s="2" t="s">
        <v>113</v>
      </c>
      <c r="W9" s="13">
        <v>15</v>
      </c>
      <c r="X9" s="13">
        <v>10</v>
      </c>
      <c r="Y9" s="13">
        <f t="shared" si="3"/>
        <v>50</v>
      </c>
      <c r="Z9" s="13">
        <f>Продукты!C3*W9</f>
        <v>72</v>
      </c>
      <c r="AA9" s="13">
        <f>Продукты!C3*'Раскладка по дням'!X9</f>
        <v>48</v>
      </c>
      <c r="AC9" s="2" t="s">
        <v>113</v>
      </c>
      <c r="AD9" s="13">
        <v>15</v>
      </c>
      <c r="AE9" s="13">
        <v>10</v>
      </c>
      <c r="AF9" s="13">
        <f t="shared" si="4"/>
        <v>50</v>
      </c>
      <c r="AG9" s="13">
        <f>Продукты!C3*AD9</f>
        <v>72</v>
      </c>
      <c r="AH9" s="13">
        <f>Продукты!C3*'Раскладка по дням'!AE9</f>
        <v>48</v>
      </c>
    </row>
    <row r="10" spans="1:34" ht="15">
      <c r="A10" s="2" t="s">
        <v>8</v>
      </c>
      <c r="B10" s="13">
        <v>20</v>
      </c>
      <c r="C10" s="13">
        <v>20</v>
      </c>
      <c r="D10" s="13">
        <f t="shared" si="0"/>
        <v>80</v>
      </c>
      <c r="E10" s="13">
        <f>Продукты!C4*B10</f>
        <v>79.80000000000001</v>
      </c>
      <c r="F10" s="13">
        <f>Продукты!C4*'Раскладка по дням'!C10</f>
        <v>79.80000000000001</v>
      </c>
      <c r="H10" s="2" t="s">
        <v>8</v>
      </c>
      <c r="I10" s="13">
        <v>20</v>
      </c>
      <c r="J10" s="13">
        <v>20</v>
      </c>
      <c r="K10" s="13">
        <f t="shared" si="1"/>
        <v>80</v>
      </c>
      <c r="L10" s="13">
        <f>Продукты!C4*I10</f>
        <v>79.80000000000001</v>
      </c>
      <c r="M10" s="13">
        <f>Продукты!C4*'Раскладка по дням'!J10</f>
        <v>79.80000000000001</v>
      </c>
      <c r="O10" s="2" t="s">
        <v>8</v>
      </c>
      <c r="P10" s="13">
        <v>20</v>
      </c>
      <c r="Q10" s="13">
        <v>20</v>
      </c>
      <c r="R10" s="13">
        <f t="shared" si="2"/>
        <v>80</v>
      </c>
      <c r="S10" s="13">
        <f>Продукты!C4*P10</f>
        <v>79.80000000000001</v>
      </c>
      <c r="T10" s="13">
        <f>Продукты!C4*'Раскладка по дням'!Q10</f>
        <v>79.80000000000001</v>
      </c>
      <c r="V10" s="2" t="s">
        <v>8</v>
      </c>
      <c r="W10" s="13">
        <v>20</v>
      </c>
      <c r="X10" s="13">
        <v>20</v>
      </c>
      <c r="Y10" s="13">
        <f t="shared" si="3"/>
        <v>80</v>
      </c>
      <c r="Z10" s="13">
        <f>Продукты!C4*W10</f>
        <v>79.80000000000001</v>
      </c>
      <c r="AA10" s="13">
        <f>Продукты!C4*'Раскладка по дням'!X10</f>
        <v>79.80000000000001</v>
      </c>
      <c r="AC10" s="2" t="s">
        <v>83</v>
      </c>
      <c r="AD10" s="13">
        <v>50</v>
      </c>
      <c r="AE10" s="13">
        <v>0</v>
      </c>
      <c r="AF10" s="13">
        <f t="shared" si="4"/>
        <v>100</v>
      </c>
      <c r="AG10" s="13">
        <f>Продукты!C69*AD10</f>
        <v>245.00000000000003</v>
      </c>
      <c r="AH10" s="13">
        <f>Продукты!C69*'Раскладка по дням'!AE10</f>
        <v>0</v>
      </c>
    </row>
    <row r="11" spans="1:34" ht="15">
      <c r="A11" s="2" t="s">
        <v>65</v>
      </c>
      <c r="B11" s="13">
        <v>0</v>
      </c>
      <c r="C11" s="13">
        <v>17</v>
      </c>
      <c r="D11" s="13">
        <f t="shared" si="0"/>
        <v>34</v>
      </c>
      <c r="E11" s="13">
        <f>Продукты!C61*B11</f>
        <v>0</v>
      </c>
      <c r="F11" s="13">
        <f>Продукты!C61*'Раскладка по дням'!C11</f>
        <v>59.16</v>
      </c>
      <c r="H11" s="2" t="s">
        <v>55</v>
      </c>
      <c r="I11" s="13">
        <v>0</v>
      </c>
      <c r="J11" s="13">
        <v>25</v>
      </c>
      <c r="K11" s="13">
        <f t="shared" si="1"/>
        <v>50</v>
      </c>
      <c r="L11" s="13">
        <f>Продукты!C51*I11</f>
        <v>0</v>
      </c>
      <c r="M11" s="13">
        <f>Продукты!C51*'Раскладка по дням'!J11</f>
        <v>95</v>
      </c>
      <c r="O11" s="2" t="s">
        <v>65</v>
      </c>
      <c r="P11" s="13">
        <v>0</v>
      </c>
      <c r="Q11" s="13">
        <v>25</v>
      </c>
      <c r="R11" s="13">
        <f t="shared" si="2"/>
        <v>50</v>
      </c>
      <c r="S11" s="13">
        <f>Продукты!C61*P11</f>
        <v>0</v>
      </c>
      <c r="T11" s="13">
        <f>Продукты!C61*'Раскладка по дням'!Q11</f>
        <v>87</v>
      </c>
      <c r="V11" s="2" t="s">
        <v>55</v>
      </c>
      <c r="W11" s="13">
        <v>0</v>
      </c>
      <c r="X11" s="13">
        <v>25</v>
      </c>
      <c r="Y11" s="13">
        <f t="shared" si="3"/>
        <v>50</v>
      </c>
      <c r="Z11" s="13">
        <f>Продукты!C51*W11</f>
        <v>0</v>
      </c>
      <c r="AA11" s="13">
        <f>Продукты!C51*'Раскладка по дням'!X11</f>
        <v>95</v>
      </c>
      <c r="AC11" s="2" t="s">
        <v>68</v>
      </c>
      <c r="AD11" s="13">
        <v>25</v>
      </c>
      <c r="AE11" s="13">
        <v>25</v>
      </c>
      <c r="AF11" s="13">
        <f t="shared" si="4"/>
        <v>100</v>
      </c>
      <c r="AG11" s="13">
        <f>Продукты!C62*AD11</f>
        <v>77</v>
      </c>
      <c r="AH11" s="13">
        <f>Продукты!C62*'Раскладка по дням'!AE11</f>
        <v>77</v>
      </c>
    </row>
    <row r="12" spans="1:34" ht="15">
      <c r="A12" s="2" t="s">
        <v>62</v>
      </c>
      <c r="B12" s="13">
        <v>19</v>
      </c>
      <c r="C12" s="13">
        <v>18.5</v>
      </c>
      <c r="D12" s="13">
        <f t="shared" si="0"/>
        <v>75</v>
      </c>
      <c r="E12" s="13">
        <f>Продукты!C58*B12</f>
        <v>68.4</v>
      </c>
      <c r="F12" s="13">
        <f>Продукты!C58*'Раскладка по дням'!C12</f>
        <v>66.60000000000001</v>
      </c>
      <c r="H12" s="2" t="s">
        <v>37</v>
      </c>
      <c r="I12" s="13">
        <v>37.5</v>
      </c>
      <c r="J12" s="13">
        <v>0</v>
      </c>
      <c r="K12" s="13">
        <f t="shared" si="1"/>
        <v>75</v>
      </c>
      <c r="L12" s="13">
        <f>Продукты!C33*I12</f>
        <v>112.5</v>
      </c>
      <c r="M12" s="13">
        <f>Продукты!C33*'Раскладка по дням'!J12</f>
        <v>0</v>
      </c>
      <c r="O12" s="2" t="s">
        <v>12</v>
      </c>
      <c r="P12" s="13">
        <v>2</v>
      </c>
      <c r="Q12" s="13">
        <v>2</v>
      </c>
      <c r="R12" s="13">
        <f t="shared" si="2"/>
        <v>8</v>
      </c>
      <c r="S12" s="13">
        <f>Продукты!C8*P12</f>
        <v>3.02</v>
      </c>
      <c r="T12" s="13">
        <f>Продукты!C8*'Раскладка по дням'!Q12</f>
        <v>3.02</v>
      </c>
      <c r="V12" s="2" t="s">
        <v>12</v>
      </c>
      <c r="W12" s="13">
        <v>2</v>
      </c>
      <c r="X12" s="13">
        <v>2</v>
      </c>
      <c r="Y12" s="13">
        <f t="shared" si="3"/>
        <v>8</v>
      </c>
      <c r="Z12" s="13">
        <f>Продукты!C8*W12</f>
        <v>3.02</v>
      </c>
      <c r="AA12" s="13">
        <f>Продукты!C8*'Раскладка по дням'!X12</f>
        <v>3.02</v>
      </c>
      <c r="AC12" s="2" t="s">
        <v>62</v>
      </c>
      <c r="AD12" s="13">
        <v>19</v>
      </c>
      <c r="AE12" s="13">
        <v>18.5</v>
      </c>
      <c r="AF12" s="13">
        <f t="shared" si="4"/>
        <v>75</v>
      </c>
      <c r="AG12" s="13">
        <f>Продукты!C58*AD12</f>
        <v>68.4</v>
      </c>
      <c r="AH12" s="13">
        <f>Продукты!C58*'Раскладка по дням'!AE12</f>
        <v>66.60000000000001</v>
      </c>
    </row>
    <row r="13" spans="1:34" ht="15">
      <c r="A13" s="2" t="s">
        <v>11</v>
      </c>
      <c r="B13" s="13">
        <v>37.5</v>
      </c>
      <c r="C13" s="13">
        <v>20</v>
      </c>
      <c r="D13" s="13">
        <f t="shared" si="0"/>
        <v>115</v>
      </c>
      <c r="E13" s="13">
        <f>Продукты!C7*B13</f>
        <v>141.375</v>
      </c>
      <c r="F13" s="13">
        <f>Продукты!C7*'Раскладка по дням'!C13</f>
        <v>75.4</v>
      </c>
      <c r="H13" s="2" t="s">
        <v>62</v>
      </c>
      <c r="I13" s="13">
        <v>19</v>
      </c>
      <c r="J13" s="13">
        <v>18.5</v>
      </c>
      <c r="K13" s="13">
        <f t="shared" si="1"/>
        <v>75</v>
      </c>
      <c r="L13" s="13">
        <f>Продукты!C58*I13</f>
        <v>68.4</v>
      </c>
      <c r="M13" s="13">
        <f>Продукты!C58*'Раскладка по дням'!J13</f>
        <v>66.60000000000001</v>
      </c>
      <c r="O13" s="2" t="s">
        <v>13</v>
      </c>
      <c r="P13" s="13">
        <v>10</v>
      </c>
      <c r="Q13" s="13">
        <v>5</v>
      </c>
      <c r="R13" s="13">
        <f t="shared" si="2"/>
        <v>30</v>
      </c>
      <c r="S13" s="13">
        <f>Продукты!C9*P13</f>
        <v>39.900000000000006</v>
      </c>
      <c r="T13" s="13">
        <f>Продукты!C9*'Раскладка по дням'!Q13</f>
        <v>19.950000000000003</v>
      </c>
      <c r="V13" s="2" t="s">
        <v>13</v>
      </c>
      <c r="W13" s="13">
        <v>10</v>
      </c>
      <c r="X13" s="13">
        <v>5</v>
      </c>
      <c r="Y13" s="13">
        <f t="shared" si="3"/>
        <v>30</v>
      </c>
      <c r="Z13" s="13">
        <f>Продукты!C9*W13</f>
        <v>39.900000000000006</v>
      </c>
      <c r="AA13" s="13">
        <f>Продукты!C9*'Раскладка по дням'!X13</f>
        <v>19.950000000000003</v>
      </c>
      <c r="AC13" s="2" t="s">
        <v>58</v>
      </c>
      <c r="AD13" s="13">
        <v>10</v>
      </c>
      <c r="AE13" s="13">
        <v>10</v>
      </c>
      <c r="AF13" s="13">
        <f t="shared" si="4"/>
        <v>40</v>
      </c>
      <c r="AG13" s="13">
        <f>Продукты!C54*AD13</f>
        <v>38.9</v>
      </c>
      <c r="AH13" s="13">
        <f>Продукты!C54*'Раскладка по дням'!AE13</f>
        <v>38.9</v>
      </c>
    </row>
    <row r="14" spans="1:34" ht="15">
      <c r="A14" s="2" t="s">
        <v>12</v>
      </c>
      <c r="B14" s="13">
        <v>2</v>
      </c>
      <c r="C14" s="13">
        <v>2</v>
      </c>
      <c r="D14" s="13">
        <f t="shared" si="0"/>
        <v>8</v>
      </c>
      <c r="E14" s="13">
        <f>Продукты!C8*B14</f>
        <v>3.02</v>
      </c>
      <c r="F14" s="13">
        <f>Продукты!C8*'Раскладка по дням'!C14</f>
        <v>3.02</v>
      </c>
      <c r="H14" s="2" t="s">
        <v>24</v>
      </c>
      <c r="I14" s="13">
        <v>52.5</v>
      </c>
      <c r="J14" s="13">
        <v>0</v>
      </c>
      <c r="K14" s="13">
        <f t="shared" si="1"/>
        <v>105</v>
      </c>
      <c r="L14" s="13">
        <f>Продукты!C20*I14</f>
        <v>141.75</v>
      </c>
      <c r="M14" s="13">
        <f>Продукты!C20*'Раскладка по дням'!J14</f>
        <v>0</v>
      </c>
      <c r="O14" s="2" t="s">
        <v>62</v>
      </c>
      <c r="P14" s="13">
        <v>19</v>
      </c>
      <c r="Q14" s="13">
        <v>18.5</v>
      </c>
      <c r="R14" s="13">
        <f t="shared" si="2"/>
        <v>75</v>
      </c>
      <c r="S14" s="13">
        <f>Продукты!C34*P14</f>
        <v>58.9</v>
      </c>
      <c r="T14" s="13">
        <f>Продукты!C34*'Раскладка по дням'!Q14</f>
        <v>57.35</v>
      </c>
      <c r="V14" s="2" t="s">
        <v>62</v>
      </c>
      <c r="W14" s="13">
        <v>19</v>
      </c>
      <c r="X14" s="13">
        <v>18.5</v>
      </c>
      <c r="Y14" s="13">
        <f t="shared" si="3"/>
        <v>75</v>
      </c>
      <c r="Z14" s="13">
        <f>Продукты!C58*W14</f>
        <v>68.4</v>
      </c>
      <c r="AA14" s="13">
        <f>Продукты!C58*'Раскладка по дням'!X14</f>
        <v>66.60000000000001</v>
      </c>
      <c r="AC14" s="2" t="s">
        <v>84</v>
      </c>
      <c r="AD14" s="13">
        <v>15</v>
      </c>
      <c r="AE14" s="13">
        <v>15</v>
      </c>
      <c r="AF14" s="13">
        <f t="shared" si="4"/>
        <v>60</v>
      </c>
      <c r="AG14" s="13">
        <f>Продукты!C70*AD14</f>
        <v>77.1</v>
      </c>
      <c r="AH14" s="13">
        <f>Продукты!C70*'Раскладка по дням'!AE14</f>
        <v>77.1</v>
      </c>
    </row>
    <row r="15" spans="1:34" ht="15">
      <c r="A15" s="2" t="s">
        <v>13</v>
      </c>
      <c r="B15" s="13">
        <v>10</v>
      </c>
      <c r="C15" s="13">
        <v>5</v>
      </c>
      <c r="D15" s="13">
        <f t="shared" si="0"/>
        <v>30</v>
      </c>
      <c r="E15" s="13">
        <f>Продукты!C9*B15</f>
        <v>39.900000000000006</v>
      </c>
      <c r="F15" s="13">
        <f>Продукты!C9*'Раскладка по дням'!C15</f>
        <v>19.950000000000003</v>
      </c>
      <c r="H15" s="2" t="s">
        <v>12</v>
      </c>
      <c r="I15" s="13">
        <v>2</v>
      </c>
      <c r="J15" s="13">
        <v>2</v>
      </c>
      <c r="K15" s="13">
        <f t="shared" si="1"/>
        <v>8</v>
      </c>
      <c r="L15" s="13">
        <f>Продукты!C8*I15</f>
        <v>3.02</v>
      </c>
      <c r="M15" s="13">
        <f>Продукты!C8*'Раскладка по дням'!J15</f>
        <v>3.02</v>
      </c>
      <c r="O15" s="2" t="s">
        <v>68</v>
      </c>
      <c r="P15" s="13">
        <v>25</v>
      </c>
      <c r="Q15" s="13">
        <v>25</v>
      </c>
      <c r="R15" s="13">
        <f t="shared" si="2"/>
        <v>100</v>
      </c>
      <c r="S15" s="13">
        <f>Продукты!C62*P15</f>
        <v>77</v>
      </c>
      <c r="T15" s="13">
        <f>Продукты!C62*'Раскладка по дням'!Q15</f>
        <v>77</v>
      </c>
      <c r="V15" s="2" t="s">
        <v>81</v>
      </c>
      <c r="W15" s="13">
        <v>75</v>
      </c>
      <c r="X15" s="13">
        <v>0</v>
      </c>
      <c r="Y15" s="13">
        <f t="shared" si="3"/>
        <v>150</v>
      </c>
      <c r="Z15" s="13">
        <f>Продукты!C67*W15</f>
        <v>408.00000000000006</v>
      </c>
      <c r="AA15" s="13">
        <f>Продукты!C67*'Раскладка по дням'!X15</f>
        <v>0</v>
      </c>
      <c r="AC15" s="2" t="s">
        <v>114</v>
      </c>
      <c r="AD15" s="13">
        <v>12</v>
      </c>
      <c r="AE15" s="13">
        <v>12</v>
      </c>
      <c r="AF15" s="13">
        <f t="shared" si="4"/>
        <v>48</v>
      </c>
      <c r="AG15" s="13">
        <f>Продукты!C50*AD15</f>
        <v>39.599999999999994</v>
      </c>
      <c r="AH15" s="13">
        <f>Продукты!C50*'Раскладка по дням'!AE15</f>
        <v>39.599999999999994</v>
      </c>
    </row>
    <row r="16" spans="1:34" ht="15">
      <c r="A16" s="2" t="s">
        <v>14</v>
      </c>
      <c r="B16" s="13">
        <v>15</v>
      </c>
      <c r="C16" s="13">
        <v>15</v>
      </c>
      <c r="D16" s="13">
        <f t="shared" si="0"/>
        <v>60</v>
      </c>
      <c r="E16" s="13">
        <f>Продукты!C10*B16</f>
        <v>81</v>
      </c>
      <c r="F16" s="13">
        <f>Продукты!C10*'Раскладка по дням'!C16</f>
        <v>81</v>
      </c>
      <c r="H16" s="2" t="s">
        <v>13</v>
      </c>
      <c r="I16" s="13">
        <v>10</v>
      </c>
      <c r="J16" s="13">
        <v>5</v>
      </c>
      <c r="K16" s="13">
        <f t="shared" si="1"/>
        <v>30</v>
      </c>
      <c r="L16" s="13">
        <f>Продукты!C9*I16</f>
        <v>39.900000000000006</v>
      </c>
      <c r="M16" s="13">
        <f>Продукты!C9*'Раскладка по дням'!J16</f>
        <v>19.950000000000003</v>
      </c>
      <c r="O16" s="2" t="s">
        <v>71</v>
      </c>
      <c r="P16" s="13">
        <v>15</v>
      </c>
      <c r="Q16" s="13">
        <v>15</v>
      </c>
      <c r="R16" s="13">
        <f t="shared" si="2"/>
        <v>60</v>
      </c>
      <c r="S16" s="13">
        <f>Продукты!C63*P16</f>
        <v>52.65</v>
      </c>
      <c r="T16" s="13">
        <f>Продукты!C63*'Раскладка по дням'!Q16</f>
        <v>52.65</v>
      </c>
      <c r="V16" s="2" t="s">
        <v>82</v>
      </c>
      <c r="W16" s="13">
        <v>0</v>
      </c>
      <c r="X16" s="13">
        <v>50</v>
      </c>
      <c r="Y16" s="13">
        <f t="shared" si="3"/>
        <v>100</v>
      </c>
      <c r="Z16" s="13">
        <f>Продукты!C68*W16</f>
        <v>0</v>
      </c>
      <c r="AA16" s="13">
        <f>Продукты!C68*'Раскладка по дням'!X16</f>
        <v>210</v>
      </c>
      <c r="AC16" s="2" t="s">
        <v>50</v>
      </c>
      <c r="AD16" s="13">
        <v>0</v>
      </c>
      <c r="AE16" s="13">
        <v>50</v>
      </c>
      <c r="AF16" s="13">
        <f t="shared" si="4"/>
        <v>100</v>
      </c>
      <c r="AG16" s="13">
        <f>Продукты!C46*AD16</f>
        <v>0</v>
      </c>
      <c r="AH16" s="13">
        <f>Продукты!C46*'Раскладка по дням'!AE16</f>
        <v>229.99999999999997</v>
      </c>
    </row>
    <row r="17" spans="1:34" ht="15">
      <c r="A17" s="5"/>
      <c r="B17" s="13"/>
      <c r="C17" s="13"/>
      <c r="D17" s="13"/>
      <c r="E17" s="13"/>
      <c r="F17" s="13"/>
      <c r="H17" s="2" t="s">
        <v>25</v>
      </c>
      <c r="I17" s="13">
        <v>0</v>
      </c>
      <c r="J17" s="13">
        <v>38</v>
      </c>
      <c r="K17" s="13">
        <f t="shared" si="1"/>
        <v>76</v>
      </c>
      <c r="L17" s="13">
        <f>Продукты!C21*I17</f>
        <v>0</v>
      </c>
      <c r="M17" s="13">
        <f>Продукты!C21*'Раскладка по дням'!J17</f>
        <v>285</v>
      </c>
      <c r="O17" s="5"/>
      <c r="P17" s="13"/>
      <c r="Q17" s="13"/>
      <c r="R17" s="13"/>
      <c r="S17" s="13"/>
      <c r="T17" s="13"/>
      <c r="V17" s="5"/>
      <c r="W17" s="13"/>
      <c r="X17" s="13"/>
      <c r="Y17" s="13"/>
      <c r="Z17" s="13"/>
      <c r="AA17" s="13"/>
      <c r="AC17" s="5"/>
      <c r="AD17" s="13"/>
      <c r="AE17" s="13"/>
      <c r="AF17" s="13"/>
      <c r="AG17" s="13"/>
      <c r="AH17" s="13"/>
    </row>
    <row r="18" spans="1:34" ht="15">
      <c r="A18" s="5"/>
      <c r="B18" s="13"/>
      <c r="C18" s="13"/>
      <c r="D18" s="13"/>
      <c r="E18" s="13"/>
      <c r="F18" s="13"/>
      <c r="H18" s="5"/>
      <c r="I18" s="13"/>
      <c r="J18" s="13"/>
      <c r="K18" s="13"/>
      <c r="L18" s="13"/>
      <c r="M18" s="13"/>
      <c r="O18" s="5"/>
      <c r="P18" s="13"/>
      <c r="Q18" s="13"/>
      <c r="R18" s="13"/>
      <c r="S18" s="13"/>
      <c r="T18" s="13"/>
      <c r="V18" s="5"/>
      <c r="W18" s="13"/>
      <c r="X18" s="13"/>
      <c r="Y18" s="13"/>
      <c r="Z18" s="13"/>
      <c r="AA18" s="13"/>
      <c r="AC18" s="5"/>
      <c r="AD18" s="13"/>
      <c r="AE18" s="13"/>
      <c r="AF18" s="13"/>
      <c r="AG18" s="13"/>
      <c r="AH18" s="13"/>
    </row>
    <row r="19" spans="2:34" ht="15">
      <c r="B19" s="14">
        <f>SUM(B8:B18)</f>
        <v>173.5</v>
      </c>
      <c r="C19" s="14">
        <f>SUM(C8:C18)</f>
        <v>137.5</v>
      </c>
      <c r="D19" s="14">
        <f>SUM(D8:D18)</f>
        <v>622</v>
      </c>
      <c r="E19" s="14">
        <f>SUM(E8:E18)</f>
        <v>694.495</v>
      </c>
      <c r="F19" s="14">
        <f>SUM(F8:F18)</f>
        <v>546.9300000000001</v>
      </c>
      <c r="I19" s="14">
        <f>SUM(I8:I18)</f>
        <v>211</v>
      </c>
      <c r="J19" s="14">
        <f>SUM(J8:J18)</f>
        <v>153.5</v>
      </c>
      <c r="K19" s="14">
        <f>SUM(K8:K18)</f>
        <v>729</v>
      </c>
      <c r="L19" s="14">
        <f>SUM(L8:L18)</f>
        <v>735.17</v>
      </c>
      <c r="M19" s="14">
        <f>SUM(M8:M18)</f>
        <v>735.97</v>
      </c>
      <c r="P19" s="14">
        <f>SUM(P8:P18)</f>
        <v>166</v>
      </c>
      <c r="Q19" s="14">
        <f>SUM(Q8:Q18)</f>
        <v>160.5</v>
      </c>
      <c r="R19" s="14">
        <f>SUM(R8:R18)</f>
        <v>653</v>
      </c>
      <c r="S19" s="14">
        <f>SUM(S8:S18)</f>
        <v>580.0699999999999</v>
      </c>
      <c r="T19" s="14">
        <f>SUM(T8:T18)</f>
        <v>555.97</v>
      </c>
      <c r="W19" s="14">
        <f>SUM(W8:W18)</f>
        <v>201</v>
      </c>
      <c r="X19" s="14">
        <f>SUM(X8:X18)</f>
        <v>170.5</v>
      </c>
      <c r="Y19" s="14">
        <f>SUM(Y8:Y18)</f>
        <v>743</v>
      </c>
      <c r="Z19" s="14">
        <f>SUM(Z8:Z18)</f>
        <v>875.1200000000001</v>
      </c>
      <c r="AA19" s="14">
        <f>SUM(AA8:AA18)</f>
        <v>658.37</v>
      </c>
      <c r="AD19" s="14">
        <f>SUM(AD8:AD18)</f>
        <v>206</v>
      </c>
      <c r="AE19" s="14">
        <f>SUM(AE8:AE18)</f>
        <v>180.5</v>
      </c>
      <c r="AF19" s="14">
        <f>SUM(AF8:AF18)</f>
        <v>773</v>
      </c>
      <c r="AG19" s="14">
        <f>SUM(AG8:AG18)</f>
        <v>810</v>
      </c>
      <c r="AH19" s="14">
        <f>SUM(AH8:AH18)</f>
        <v>705.2</v>
      </c>
    </row>
    <row r="20" spans="9:34" ht="15">
      <c r="I20" s="7"/>
      <c r="J20" s="7"/>
      <c r="K20" s="7"/>
      <c r="L20" s="7"/>
      <c r="M20" s="7"/>
      <c r="P20" s="7"/>
      <c r="Q20" s="7"/>
      <c r="R20" s="7"/>
      <c r="S20" s="7"/>
      <c r="T20" s="7"/>
      <c r="W20" s="7"/>
      <c r="X20" s="7"/>
      <c r="Y20" s="7"/>
      <c r="Z20" s="7"/>
      <c r="AA20" s="7"/>
      <c r="AD20" s="7"/>
      <c r="AE20" s="7"/>
      <c r="AF20" s="7"/>
      <c r="AG20" s="7"/>
      <c r="AH20" s="7"/>
    </row>
    <row r="21" spans="1:34" ht="15">
      <c r="A21" s="10" t="s">
        <v>115</v>
      </c>
      <c r="H21" s="10" t="s">
        <v>115</v>
      </c>
      <c r="I21" s="7"/>
      <c r="J21" s="7"/>
      <c r="K21" s="7"/>
      <c r="L21" s="7"/>
      <c r="M21" s="7"/>
      <c r="O21" s="10" t="s">
        <v>115</v>
      </c>
      <c r="P21" s="7"/>
      <c r="Q21" s="7"/>
      <c r="R21" s="7"/>
      <c r="S21" s="7"/>
      <c r="T21" s="7"/>
      <c r="V21" s="10" t="s">
        <v>115</v>
      </c>
      <c r="W21" s="7"/>
      <c r="X21" s="7"/>
      <c r="Y21" s="7"/>
      <c r="Z21" s="7"/>
      <c r="AA21" s="7"/>
      <c r="AC21" s="10" t="s">
        <v>115</v>
      </c>
      <c r="AD21" s="7"/>
      <c r="AE21" s="7"/>
      <c r="AF21" s="7"/>
      <c r="AG21" s="7"/>
      <c r="AH21" s="7"/>
    </row>
    <row r="22" spans="9:34" ht="15">
      <c r="I22" s="7"/>
      <c r="J22" s="7"/>
      <c r="K22" s="7"/>
      <c r="L22" s="7"/>
      <c r="M22" s="7"/>
      <c r="P22" s="7"/>
      <c r="Q22" s="7"/>
      <c r="R22" s="7"/>
      <c r="S22" s="7"/>
      <c r="T22" s="7"/>
      <c r="W22" s="7"/>
      <c r="X22" s="7"/>
      <c r="Y22" s="7"/>
      <c r="Z22" s="7"/>
      <c r="AA22" s="7"/>
      <c r="AD22" s="7"/>
      <c r="AE22" s="7"/>
      <c r="AF22" s="7"/>
      <c r="AG22" s="7"/>
      <c r="AH22" s="7"/>
    </row>
    <row r="23" spans="1:34" ht="15">
      <c r="A23" s="2" t="s">
        <v>85</v>
      </c>
      <c r="B23" s="15">
        <v>60</v>
      </c>
      <c r="C23" s="15">
        <v>35</v>
      </c>
      <c r="D23" s="15">
        <f aca="true" t="shared" si="5" ref="D23:D27">B23*$B$1+C23*$B$2</f>
        <v>190</v>
      </c>
      <c r="E23" s="15">
        <f>Продукты!C71*B23</f>
        <v>330</v>
      </c>
      <c r="F23" s="15">
        <f>Продукты!C71*'Раскладка по дням'!C23</f>
        <v>192.5</v>
      </c>
      <c r="H23" s="2" t="s">
        <v>85</v>
      </c>
      <c r="I23" s="15">
        <v>60</v>
      </c>
      <c r="J23" s="15">
        <v>35</v>
      </c>
      <c r="K23" s="15">
        <f aca="true" t="shared" si="6" ref="K23:K27">I23*$B$1+J23*$B$2</f>
        <v>190</v>
      </c>
      <c r="L23" s="15">
        <v>330</v>
      </c>
      <c r="M23" s="15">
        <v>192.5</v>
      </c>
      <c r="O23" s="2" t="s">
        <v>85</v>
      </c>
      <c r="P23" s="15">
        <v>60</v>
      </c>
      <c r="Q23" s="15">
        <v>35</v>
      </c>
      <c r="R23" s="15">
        <f aca="true" t="shared" si="7" ref="R23:R27">P23*$B$1+Q23*$B$2</f>
        <v>190</v>
      </c>
      <c r="S23" s="15">
        <v>330</v>
      </c>
      <c r="T23" s="15">
        <v>192.5</v>
      </c>
      <c r="V23" s="2" t="s">
        <v>85</v>
      </c>
      <c r="W23" s="15">
        <v>60</v>
      </c>
      <c r="X23" s="15">
        <v>35</v>
      </c>
      <c r="Y23" s="15">
        <f aca="true" t="shared" si="8" ref="Y23:Y27">W23*$B$1+X23*$B$2</f>
        <v>190</v>
      </c>
      <c r="Z23" s="15">
        <v>330</v>
      </c>
      <c r="AA23" s="15">
        <v>192.5</v>
      </c>
      <c r="AC23" s="2" t="s">
        <v>85</v>
      </c>
      <c r="AD23" s="15">
        <v>60</v>
      </c>
      <c r="AE23" s="15">
        <v>35</v>
      </c>
      <c r="AF23" s="15">
        <f aca="true" t="shared" si="9" ref="AF23:AF27">AD23*$B$1+AE23*$B$2</f>
        <v>190</v>
      </c>
      <c r="AG23" s="15">
        <v>330</v>
      </c>
      <c r="AH23" s="15">
        <v>192.5</v>
      </c>
    </row>
    <row r="24" spans="1:34" ht="15">
      <c r="A24" s="2" t="s">
        <v>34</v>
      </c>
      <c r="B24" s="15">
        <v>25</v>
      </c>
      <c r="C24" s="15">
        <v>25</v>
      </c>
      <c r="D24" s="15">
        <f t="shared" si="5"/>
        <v>100</v>
      </c>
      <c r="E24" s="15">
        <f>Продукты!C30*B24</f>
        <v>62.5</v>
      </c>
      <c r="F24" s="15">
        <f>Продукты!C30*'Раскладка по дням'!C24</f>
        <v>62.5</v>
      </c>
      <c r="H24" s="2" t="s">
        <v>34</v>
      </c>
      <c r="I24" s="15">
        <v>25</v>
      </c>
      <c r="J24" s="15">
        <v>25</v>
      </c>
      <c r="K24" s="15">
        <f t="shared" si="6"/>
        <v>100</v>
      </c>
      <c r="L24" s="15">
        <v>62.5</v>
      </c>
      <c r="M24" s="15">
        <v>62.5</v>
      </c>
      <c r="O24" s="2" t="s">
        <v>34</v>
      </c>
      <c r="P24" s="15">
        <v>25</v>
      </c>
      <c r="Q24" s="15">
        <v>25</v>
      </c>
      <c r="R24" s="15">
        <f t="shared" si="7"/>
        <v>100</v>
      </c>
      <c r="S24" s="15">
        <v>62.5</v>
      </c>
      <c r="T24" s="15">
        <v>62.5</v>
      </c>
      <c r="V24" s="2" t="s">
        <v>34</v>
      </c>
      <c r="W24" s="15">
        <v>25</v>
      </c>
      <c r="X24" s="15">
        <v>25</v>
      </c>
      <c r="Y24" s="15">
        <f t="shared" si="8"/>
        <v>100</v>
      </c>
      <c r="Z24" s="15">
        <v>62.5</v>
      </c>
      <c r="AA24" s="15">
        <v>62.5</v>
      </c>
      <c r="AC24" s="2" t="s">
        <v>34</v>
      </c>
      <c r="AD24" s="15">
        <v>25</v>
      </c>
      <c r="AE24" s="15">
        <v>25</v>
      </c>
      <c r="AF24" s="15">
        <f t="shared" si="9"/>
        <v>100</v>
      </c>
      <c r="AG24" s="15">
        <v>62.5</v>
      </c>
      <c r="AH24" s="15">
        <v>62.5</v>
      </c>
    </row>
    <row r="25" spans="1:34" ht="15">
      <c r="A25" s="2" t="s">
        <v>86</v>
      </c>
      <c r="B25" s="15">
        <v>30</v>
      </c>
      <c r="C25" s="15">
        <v>30</v>
      </c>
      <c r="D25" s="15">
        <f t="shared" si="5"/>
        <v>120</v>
      </c>
      <c r="E25" s="15">
        <f>Продукты!C72*B25</f>
        <v>139.83</v>
      </c>
      <c r="F25" s="15">
        <f>Продукты!C72*'Раскладка по дням'!C25</f>
        <v>139.83</v>
      </c>
      <c r="H25" s="2" t="s">
        <v>93</v>
      </c>
      <c r="I25" s="15">
        <v>31</v>
      </c>
      <c r="J25" s="15">
        <v>31</v>
      </c>
      <c r="K25" s="15">
        <f t="shared" si="6"/>
        <v>124</v>
      </c>
      <c r="L25" s="15">
        <f>Продукты!C79*I25</f>
        <v>135.16</v>
      </c>
      <c r="M25" s="15">
        <f>Продукты!C79*'Раскладка по дням'!J25</f>
        <v>135.16</v>
      </c>
      <c r="O25" s="2" t="s">
        <v>86</v>
      </c>
      <c r="P25" s="15">
        <v>30</v>
      </c>
      <c r="Q25" s="15">
        <v>30</v>
      </c>
      <c r="R25" s="15">
        <f t="shared" si="7"/>
        <v>120</v>
      </c>
      <c r="S25" s="15">
        <v>139.83</v>
      </c>
      <c r="T25" s="15">
        <v>139.83</v>
      </c>
      <c r="V25" s="2" t="s">
        <v>93</v>
      </c>
      <c r="W25" s="15">
        <v>31</v>
      </c>
      <c r="X25" s="15">
        <v>31</v>
      </c>
      <c r="Y25" s="15">
        <f t="shared" si="8"/>
        <v>124</v>
      </c>
      <c r="Z25" s="15">
        <f>Продукты!C79*W25</f>
        <v>135.16</v>
      </c>
      <c r="AA25" s="15">
        <f>Продукты!C79*'Раскладка по дням'!X25</f>
        <v>135.16</v>
      </c>
      <c r="AC25" s="2" t="s">
        <v>86</v>
      </c>
      <c r="AD25" s="15">
        <v>30</v>
      </c>
      <c r="AE25" s="15">
        <v>30</v>
      </c>
      <c r="AF25" s="15">
        <f t="shared" si="9"/>
        <v>120</v>
      </c>
      <c r="AG25" s="15">
        <v>139.83</v>
      </c>
      <c r="AH25" s="15">
        <v>139.83</v>
      </c>
    </row>
    <row r="26" spans="1:34" ht="15">
      <c r="A26" s="2" t="s">
        <v>12</v>
      </c>
      <c r="B26" s="13">
        <v>2</v>
      </c>
      <c r="C26" s="13">
        <v>2</v>
      </c>
      <c r="D26" s="15">
        <f t="shared" si="5"/>
        <v>8</v>
      </c>
      <c r="E26" s="15">
        <f>Продукты!C8*B26</f>
        <v>3.02</v>
      </c>
      <c r="F26" s="15">
        <f>Продукты!C8*'Раскладка по дням'!C26</f>
        <v>3.02</v>
      </c>
      <c r="H26" s="2" t="s">
        <v>12</v>
      </c>
      <c r="I26" s="13">
        <v>2</v>
      </c>
      <c r="J26" s="13">
        <v>2</v>
      </c>
      <c r="K26" s="15">
        <f t="shared" si="6"/>
        <v>8</v>
      </c>
      <c r="L26" s="15">
        <v>3.02</v>
      </c>
      <c r="M26" s="15">
        <v>3.02</v>
      </c>
      <c r="O26" s="2" t="s">
        <v>12</v>
      </c>
      <c r="P26" s="13">
        <v>2</v>
      </c>
      <c r="Q26" s="13">
        <v>2</v>
      </c>
      <c r="R26" s="15">
        <f t="shared" si="7"/>
        <v>8</v>
      </c>
      <c r="S26" s="15">
        <v>3.02</v>
      </c>
      <c r="T26" s="15">
        <v>3.02</v>
      </c>
      <c r="V26" s="2" t="s">
        <v>12</v>
      </c>
      <c r="W26" s="13">
        <v>2</v>
      </c>
      <c r="X26" s="13">
        <v>2</v>
      </c>
      <c r="Y26" s="15">
        <f t="shared" si="8"/>
        <v>8</v>
      </c>
      <c r="Z26" s="15">
        <v>3.02</v>
      </c>
      <c r="AA26" s="15">
        <v>3.02</v>
      </c>
      <c r="AC26" s="2" t="s">
        <v>12</v>
      </c>
      <c r="AD26" s="13">
        <v>2</v>
      </c>
      <c r="AE26" s="13">
        <v>2</v>
      </c>
      <c r="AF26" s="15">
        <f t="shared" si="9"/>
        <v>8</v>
      </c>
      <c r="AG26" s="15">
        <v>3.02</v>
      </c>
      <c r="AH26" s="15">
        <v>3.02</v>
      </c>
    </row>
    <row r="27" spans="1:34" ht="15">
      <c r="A27" s="2" t="s">
        <v>13</v>
      </c>
      <c r="B27" s="13">
        <v>10</v>
      </c>
      <c r="C27" s="13">
        <v>5</v>
      </c>
      <c r="D27" s="15">
        <f t="shared" si="5"/>
        <v>30</v>
      </c>
      <c r="E27" s="15">
        <f>Продукты!C9*B27</f>
        <v>39.900000000000006</v>
      </c>
      <c r="F27" s="15">
        <f>Продукты!C9*'Раскладка по дням'!C27</f>
        <v>19.950000000000003</v>
      </c>
      <c r="H27" s="2" t="s">
        <v>13</v>
      </c>
      <c r="I27" s="13">
        <v>10</v>
      </c>
      <c r="J27" s="13">
        <v>5</v>
      </c>
      <c r="K27" s="15">
        <f t="shared" si="6"/>
        <v>30</v>
      </c>
      <c r="L27" s="15">
        <v>39.900000000000006</v>
      </c>
      <c r="M27" s="15">
        <v>19.950000000000003</v>
      </c>
      <c r="O27" s="2" t="s">
        <v>13</v>
      </c>
      <c r="P27" s="13">
        <v>10</v>
      </c>
      <c r="Q27" s="13">
        <v>5</v>
      </c>
      <c r="R27" s="15">
        <f t="shared" si="7"/>
        <v>30</v>
      </c>
      <c r="S27" s="15">
        <v>39.900000000000006</v>
      </c>
      <c r="T27" s="15">
        <v>19.950000000000003</v>
      </c>
      <c r="V27" s="2" t="s">
        <v>13</v>
      </c>
      <c r="W27" s="13">
        <v>10</v>
      </c>
      <c r="X27" s="13">
        <v>5</v>
      </c>
      <c r="Y27" s="15">
        <f t="shared" si="8"/>
        <v>30</v>
      </c>
      <c r="Z27" s="15">
        <v>39.900000000000006</v>
      </c>
      <c r="AA27" s="15">
        <v>19.950000000000003</v>
      </c>
      <c r="AC27" s="2" t="s">
        <v>13</v>
      </c>
      <c r="AD27" s="13">
        <v>10</v>
      </c>
      <c r="AE27" s="13">
        <v>5</v>
      </c>
      <c r="AF27" s="15">
        <f t="shared" si="9"/>
        <v>30</v>
      </c>
      <c r="AG27" s="15">
        <v>39.900000000000006</v>
      </c>
      <c r="AH27" s="15">
        <v>19.950000000000003</v>
      </c>
    </row>
    <row r="28" spans="2:34" ht="15">
      <c r="B28" s="14">
        <f>SUM(B23:B25)</f>
        <v>115</v>
      </c>
      <c r="C28" s="14">
        <f>SUM(C23:C25)</f>
        <v>90</v>
      </c>
      <c r="D28" s="14">
        <f>SUM(D23:D25)</f>
        <v>410</v>
      </c>
      <c r="E28" s="14">
        <f>SUM(E23:E25)</f>
        <v>532.33</v>
      </c>
      <c r="F28" s="14">
        <f>SUM(F23:F25)</f>
        <v>394.83000000000004</v>
      </c>
      <c r="I28" s="14">
        <f>SUM(I23:I25)</f>
        <v>116</v>
      </c>
      <c r="J28" s="14">
        <f>SUM(J23:J25)</f>
        <v>91</v>
      </c>
      <c r="K28" s="14">
        <f>SUM(K23:K25)</f>
        <v>414</v>
      </c>
      <c r="L28" s="14">
        <f>SUM(L23:L25)</f>
        <v>527.66</v>
      </c>
      <c r="M28" s="14">
        <f>SUM(M23:M25)</f>
        <v>390.15999999999997</v>
      </c>
      <c r="P28" s="14">
        <f>SUM(P23:P25)</f>
        <v>115</v>
      </c>
      <c r="Q28" s="14">
        <f>SUM(Q23:Q25)</f>
        <v>90</v>
      </c>
      <c r="R28" s="14">
        <f>SUM(R23:R25)</f>
        <v>410</v>
      </c>
      <c r="S28" s="14">
        <f>SUM(S23:S25)</f>
        <v>532.33</v>
      </c>
      <c r="T28" s="14">
        <f>SUM(T23:T25)</f>
        <v>394.83000000000004</v>
      </c>
      <c r="W28" s="14">
        <f>SUM(W23:W25)</f>
        <v>116</v>
      </c>
      <c r="X28" s="14">
        <f>SUM(X23:X25)</f>
        <v>91</v>
      </c>
      <c r="Y28" s="14">
        <f>SUM(Y23:Y25)</f>
        <v>414</v>
      </c>
      <c r="Z28" s="14">
        <f>SUM(Z23:Z25)</f>
        <v>527.66</v>
      </c>
      <c r="AA28" s="14">
        <f>SUM(AA23:AA25)</f>
        <v>390.15999999999997</v>
      </c>
      <c r="AD28" s="14">
        <f>SUM(AD23:AD25)</f>
        <v>115</v>
      </c>
      <c r="AE28" s="14">
        <f>SUM(AE23:AE25)</f>
        <v>90</v>
      </c>
      <c r="AF28" s="14">
        <f>SUM(AF23:AF25)</f>
        <v>410</v>
      </c>
      <c r="AG28" s="14">
        <f>SUM(AG23:AG25)</f>
        <v>532.33</v>
      </c>
      <c r="AH28" s="14">
        <f>SUM(AH23:AH25)</f>
        <v>394.83000000000004</v>
      </c>
    </row>
    <row r="29" spans="9:34" ht="15">
      <c r="I29" s="7"/>
      <c r="J29" s="7"/>
      <c r="K29" s="7"/>
      <c r="L29" s="7"/>
      <c r="M29" s="7"/>
      <c r="P29" s="7"/>
      <c r="Q29" s="7"/>
      <c r="R29" s="7"/>
      <c r="S29" s="7"/>
      <c r="T29" s="7"/>
      <c r="W29" s="7"/>
      <c r="X29" s="7"/>
      <c r="Y29" s="7"/>
      <c r="Z29" s="7"/>
      <c r="AA29" s="7"/>
      <c r="AD29" s="7"/>
      <c r="AE29" s="7"/>
      <c r="AF29" s="7"/>
      <c r="AG29" s="7"/>
      <c r="AH29" s="7"/>
    </row>
    <row r="30" spans="1:34" ht="15">
      <c r="A30" s="10" t="s">
        <v>116</v>
      </c>
      <c r="H30" s="10" t="s">
        <v>117</v>
      </c>
      <c r="I30" s="7"/>
      <c r="J30" s="7"/>
      <c r="K30" s="7"/>
      <c r="L30" s="7"/>
      <c r="M30" s="7"/>
      <c r="O30" s="10" t="s">
        <v>118</v>
      </c>
      <c r="P30" s="7"/>
      <c r="Q30" s="7"/>
      <c r="R30" s="7"/>
      <c r="S30" s="7"/>
      <c r="T30" s="7"/>
      <c r="V30" s="10" t="s">
        <v>119</v>
      </c>
      <c r="W30" s="7"/>
      <c r="X30" s="7"/>
      <c r="Y30" s="7"/>
      <c r="Z30" s="7"/>
      <c r="AA30" s="7"/>
      <c r="AC30" s="10" t="s">
        <v>120</v>
      </c>
      <c r="AD30" s="7"/>
      <c r="AE30" s="7"/>
      <c r="AF30" s="7"/>
      <c r="AG30" s="7"/>
      <c r="AH30" s="7"/>
    </row>
    <row r="31" spans="9:34" ht="15">
      <c r="I31" s="7"/>
      <c r="J31" s="7"/>
      <c r="K31" s="7"/>
      <c r="L31" s="7"/>
      <c r="M31" s="7"/>
      <c r="P31" s="7"/>
      <c r="Q31" s="7"/>
      <c r="R31" s="7"/>
      <c r="S31" s="7"/>
      <c r="T31" s="7"/>
      <c r="W31" s="7"/>
      <c r="X31" s="7"/>
      <c r="Y31" s="7"/>
      <c r="Z31" s="7"/>
      <c r="AA31" s="7"/>
      <c r="AD31" s="7"/>
      <c r="AE31" s="7"/>
      <c r="AF31" s="7"/>
      <c r="AG31" s="7"/>
      <c r="AH31" s="7"/>
    </row>
    <row r="32" spans="1:34" ht="15">
      <c r="A32" s="2" t="s">
        <v>15</v>
      </c>
      <c r="B32" s="13">
        <v>30</v>
      </c>
      <c r="C32" s="13">
        <v>20</v>
      </c>
      <c r="D32" s="13">
        <f aca="true" t="shared" si="10" ref="D32:D39">B32*$B$1+C32*$B$2</f>
        <v>100</v>
      </c>
      <c r="E32" s="13">
        <f>Продукты!C11*B32</f>
        <v>105</v>
      </c>
      <c r="F32" s="13">
        <f>Продукты!C11*'Раскладка по дням'!C32</f>
        <v>70</v>
      </c>
      <c r="H32" s="2" t="s">
        <v>88</v>
      </c>
      <c r="I32" s="13">
        <v>10</v>
      </c>
      <c r="J32" s="13">
        <v>5</v>
      </c>
      <c r="K32" s="13">
        <f aca="true" t="shared" si="11" ref="K32:K40">I32*$B$1+J32*$B$2</f>
        <v>30</v>
      </c>
      <c r="L32" s="13">
        <f>Продукты!C74*I32</f>
        <v>17</v>
      </c>
      <c r="M32" s="13">
        <f>Продукты!C74*'Раскладка по дням'!J32</f>
        <v>8.5</v>
      </c>
      <c r="O32" s="2" t="s">
        <v>77</v>
      </c>
      <c r="P32" s="13">
        <v>15</v>
      </c>
      <c r="Q32" s="13">
        <v>10</v>
      </c>
      <c r="R32" s="13">
        <f aca="true" t="shared" si="12" ref="R32:R40">P32*$B$1+Q32*$B$2</f>
        <v>50</v>
      </c>
      <c r="S32" s="13">
        <f>Продукты!C65*P32</f>
        <v>54</v>
      </c>
      <c r="T32" s="13">
        <f>Продукты!C65*'Раскладка по дням'!Q32</f>
        <v>36</v>
      </c>
      <c r="V32" s="2" t="s">
        <v>87</v>
      </c>
      <c r="W32" s="13">
        <v>80</v>
      </c>
      <c r="X32" s="13">
        <v>42</v>
      </c>
      <c r="Y32" s="13">
        <f aca="true" t="shared" si="13" ref="Y32:Y40">W32*$B$1+X32*$B$2</f>
        <v>244</v>
      </c>
      <c r="Z32" s="13">
        <f>Продукты!C73*W32</f>
        <v>110.39999999999999</v>
      </c>
      <c r="AA32" s="13">
        <f>Продукты!C73*'Раскладка по дням'!X32</f>
        <v>57.959999999999994</v>
      </c>
      <c r="AC32" s="2" t="s">
        <v>95</v>
      </c>
      <c r="AD32" s="13">
        <v>122</v>
      </c>
      <c r="AE32" s="13">
        <v>40.5</v>
      </c>
      <c r="AF32" s="13">
        <f aca="true" t="shared" si="14" ref="AF32:AF39">AD32*$B$1+AE32*$B$2</f>
        <v>325</v>
      </c>
      <c r="AG32" s="13">
        <f>Продукты!C81*AD32</f>
        <v>333.06</v>
      </c>
      <c r="AH32" s="13">
        <f>Продукты!C81*'Раскладка по дням'!AE32</f>
        <v>110.565</v>
      </c>
    </row>
    <row r="33" spans="1:34" ht="15">
      <c r="A33" s="2" t="s">
        <v>88</v>
      </c>
      <c r="B33" s="13">
        <v>10</v>
      </c>
      <c r="C33" s="13">
        <v>5</v>
      </c>
      <c r="D33" s="13">
        <f t="shared" si="10"/>
        <v>30</v>
      </c>
      <c r="E33" s="13">
        <f>Продукты!C74*B33</f>
        <v>17</v>
      </c>
      <c r="F33" s="13">
        <f>Продукты!C74*'Раскладка по дням'!C33</f>
        <v>8.5</v>
      </c>
      <c r="H33" s="2" t="s">
        <v>63</v>
      </c>
      <c r="I33" s="13">
        <v>30</v>
      </c>
      <c r="J33" s="13">
        <v>20</v>
      </c>
      <c r="K33" s="13">
        <f t="shared" si="11"/>
        <v>100</v>
      </c>
      <c r="L33" s="13">
        <f>Продукты!C59*I33</f>
        <v>95.1</v>
      </c>
      <c r="M33" s="13">
        <f>Продукты!C59*'Раскладка по дням'!J33</f>
        <v>63.4</v>
      </c>
      <c r="O33" s="2" t="s">
        <v>63</v>
      </c>
      <c r="P33" s="13">
        <v>15</v>
      </c>
      <c r="Q33" s="13">
        <v>10</v>
      </c>
      <c r="R33" s="13">
        <f t="shared" si="12"/>
        <v>50</v>
      </c>
      <c r="S33" s="13">
        <f>Продукты!C59*P33</f>
        <v>47.55</v>
      </c>
      <c r="T33" s="13">
        <f>Продукты!C59*'Раскладка по дням'!Q33</f>
        <v>31.7</v>
      </c>
      <c r="V33" s="2" t="s">
        <v>88</v>
      </c>
      <c r="W33" s="13">
        <v>10</v>
      </c>
      <c r="X33" s="13">
        <v>5</v>
      </c>
      <c r="Y33" s="13">
        <f t="shared" si="13"/>
        <v>30</v>
      </c>
      <c r="Z33" s="13">
        <f>Продукты!C74*W33</f>
        <v>17</v>
      </c>
      <c r="AA33" s="13">
        <f>Продукты!C74*'Раскладка по дням'!X33</f>
        <v>8.5</v>
      </c>
      <c r="AC33" s="2" t="s">
        <v>88</v>
      </c>
      <c r="AD33" s="13">
        <v>10</v>
      </c>
      <c r="AE33" s="13">
        <v>5</v>
      </c>
      <c r="AF33" s="13">
        <f t="shared" si="14"/>
        <v>30</v>
      </c>
      <c r="AG33" s="13">
        <f>Продукты!C74*AD33</f>
        <v>17</v>
      </c>
      <c r="AH33" s="13">
        <f>Продукты!C74*'Раскладка по дням'!AE33</f>
        <v>8.5</v>
      </c>
    </row>
    <row r="34" spans="1:34" ht="15">
      <c r="A34" s="2" t="s">
        <v>61</v>
      </c>
      <c r="B34" s="13">
        <v>70</v>
      </c>
      <c r="C34" s="13">
        <v>55</v>
      </c>
      <c r="D34" s="13">
        <f t="shared" si="10"/>
        <v>250</v>
      </c>
      <c r="E34" s="13">
        <f>Продукты!C57*B34</f>
        <v>79.1</v>
      </c>
      <c r="F34" s="13">
        <f>Продукты!C57*'Раскладка по дням'!C34</f>
        <v>62.14999999999999</v>
      </c>
      <c r="H34" s="2" t="s">
        <v>31</v>
      </c>
      <c r="I34" s="13">
        <v>70</v>
      </c>
      <c r="J34" s="13">
        <v>55</v>
      </c>
      <c r="K34" s="13">
        <f t="shared" si="11"/>
        <v>250</v>
      </c>
      <c r="L34" s="13">
        <f>Продукты!C27*I34</f>
        <v>149.1</v>
      </c>
      <c r="M34" s="13">
        <f>Продукты!C27*'Раскладка по дням'!J34</f>
        <v>117.14999999999999</v>
      </c>
      <c r="O34" s="2" t="s">
        <v>33</v>
      </c>
      <c r="P34" s="13">
        <v>100</v>
      </c>
      <c r="Q34" s="13">
        <v>62</v>
      </c>
      <c r="R34" s="13">
        <f t="shared" si="12"/>
        <v>324</v>
      </c>
      <c r="S34" s="13">
        <f>Продукты!C29*P34</f>
        <v>257</v>
      </c>
      <c r="T34" s="13">
        <f>Продукты!C29*'Раскладка по дням'!Q34</f>
        <v>159.34</v>
      </c>
      <c r="V34" s="2" t="s">
        <v>63</v>
      </c>
      <c r="W34" s="13">
        <v>15</v>
      </c>
      <c r="X34" s="13">
        <v>10</v>
      </c>
      <c r="Y34" s="13">
        <f t="shared" si="13"/>
        <v>50</v>
      </c>
      <c r="Z34" s="13">
        <f>Продукты!C59*W34</f>
        <v>47.55</v>
      </c>
      <c r="AA34" s="13">
        <f>Продукты!C59*'Раскладка по дням'!X34</f>
        <v>31.7</v>
      </c>
      <c r="AC34" s="2" t="s">
        <v>90</v>
      </c>
      <c r="AD34" s="13">
        <v>10</v>
      </c>
      <c r="AE34" s="13">
        <v>5</v>
      </c>
      <c r="AF34" s="13">
        <f t="shared" si="14"/>
        <v>30</v>
      </c>
      <c r="AG34" s="13">
        <f>Продукты!C76*AD34</f>
        <v>27.799999999999997</v>
      </c>
      <c r="AH34" s="13">
        <f>Продукты!C76*'Раскладка по дням'!AE34</f>
        <v>13.899999999999999</v>
      </c>
    </row>
    <row r="35" spans="1:34" ht="15">
      <c r="A35" s="2" t="s">
        <v>10</v>
      </c>
      <c r="B35" s="13">
        <v>25</v>
      </c>
      <c r="C35" s="13">
        <v>25</v>
      </c>
      <c r="D35" s="13">
        <f t="shared" si="10"/>
        <v>100</v>
      </c>
      <c r="E35" s="13">
        <f>Продукты!C6*B35</f>
        <v>81.75</v>
      </c>
      <c r="F35" s="13">
        <f>Продукты!C6*'Раскладка по дням'!C35</f>
        <v>81.75</v>
      </c>
      <c r="H35" s="2" t="s">
        <v>10</v>
      </c>
      <c r="I35" s="13">
        <v>25</v>
      </c>
      <c r="J35" s="13">
        <v>25</v>
      </c>
      <c r="K35" s="13">
        <f t="shared" si="11"/>
        <v>100</v>
      </c>
      <c r="L35" s="13">
        <f>Продукты!C6*I35</f>
        <v>81.75</v>
      </c>
      <c r="M35" s="13">
        <f>Продукты!C6*'Раскладка по дням'!J35</f>
        <v>81.75</v>
      </c>
      <c r="O35" s="2" t="s">
        <v>88</v>
      </c>
      <c r="P35" s="13">
        <v>10</v>
      </c>
      <c r="Q35" s="13">
        <v>5</v>
      </c>
      <c r="R35" s="13">
        <f t="shared" si="12"/>
        <v>30</v>
      </c>
      <c r="S35" s="13">
        <f>Продукты!C74*P35</f>
        <v>17</v>
      </c>
      <c r="T35" s="13">
        <f>Продукты!C74*'Раскладка по дням'!Q35</f>
        <v>8.5</v>
      </c>
      <c r="V35" s="2" t="s">
        <v>15</v>
      </c>
      <c r="W35" s="13">
        <v>15</v>
      </c>
      <c r="X35" s="13">
        <v>10</v>
      </c>
      <c r="Y35" s="13">
        <f t="shared" si="13"/>
        <v>50</v>
      </c>
      <c r="Z35" s="13">
        <f>Продукты!C11*W35</f>
        <v>52.5</v>
      </c>
      <c r="AA35" s="13">
        <f>Продукты!C11*'Раскладка по дням'!X35</f>
        <v>35</v>
      </c>
      <c r="AC35" s="2" t="s">
        <v>63</v>
      </c>
      <c r="AD35" s="13">
        <v>15</v>
      </c>
      <c r="AE35" s="13">
        <v>10</v>
      </c>
      <c r="AF35" s="13">
        <f t="shared" si="14"/>
        <v>50</v>
      </c>
      <c r="AG35" s="13">
        <f>Продукты!C59*AD35</f>
        <v>47.55</v>
      </c>
      <c r="AH35" s="13">
        <f>Продукты!C59*'Раскладка по дням'!AE35</f>
        <v>31.7</v>
      </c>
    </row>
    <row r="36" spans="1:34" ht="15">
      <c r="A36" s="2" t="s">
        <v>12</v>
      </c>
      <c r="B36" s="13">
        <v>2</v>
      </c>
      <c r="C36" s="13">
        <v>2</v>
      </c>
      <c r="D36" s="13">
        <f t="shared" si="10"/>
        <v>8</v>
      </c>
      <c r="E36" s="13">
        <f>Продукты!C8*B36</f>
        <v>3.02</v>
      </c>
      <c r="F36" s="13">
        <f>Продукты!C8*'Раскладка по дням'!C36</f>
        <v>3.02</v>
      </c>
      <c r="H36" s="2" t="s">
        <v>12</v>
      </c>
      <c r="I36" s="13">
        <v>2</v>
      </c>
      <c r="J36" s="13">
        <v>2</v>
      </c>
      <c r="K36" s="13">
        <f t="shared" si="11"/>
        <v>8</v>
      </c>
      <c r="L36" s="13">
        <f>Продукты!C8*I36</f>
        <v>3.02</v>
      </c>
      <c r="M36" s="13">
        <f>Продукты!C8*'Раскладка по дням'!J36</f>
        <v>3.02</v>
      </c>
      <c r="O36" s="2" t="s">
        <v>12</v>
      </c>
      <c r="P36" s="13">
        <v>2</v>
      </c>
      <c r="Q36" s="13">
        <v>2</v>
      </c>
      <c r="R36" s="13">
        <f t="shared" si="12"/>
        <v>8</v>
      </c>
      <c r="S36" s="13">
        <f>Продукты!C8*P36</f>
        <v>3.02</v>
      </c>
      <c r="T36" s="13">
        <f>Продукты!C8*'Раскладка по дням'!Q36</f>
        <v>3.02</v>
      </c>
      <c r="V36" s="2" t="s">
        <v>12</v>
      </c>
      <c r="W36" s="13">
        <v>2</v>
      </c>
      <c r="X36" s="13">
        <v>2</v>
      </c>
      <c r="Y36" s="13">
        <f t="shared" si="13"/>
        <v>8</v>
      </c>
      <c r="Z36" s="13">
        <f>Продукты!C8*W36</f>
        <v>3.02</v>
      </c>
      <c r="AA36" s="13">
        <f>Продукты!C8*'Раскладка по дням'!X36</f>
        <v>3.02</v>
      </c>
      <c r="AC36" s="2" t="s">
        <v>10</v>
      </c>
      <c r="AD36" s="13">
        <v>25</v>
      </c>
      <c r="AE36" s="13">
        <v>25</v>
      </c>
      <c r="AF36" s="13">
        <f t="shared" si="14"/>
        <v>100</v>
      </c>
      <c r="AG36" s="13">
        <f>Продукты!C6*AD36</f>
        <v>81.75</v>
      </c>
      <c r="AH36" s="13">
        <f>Продукты!C6*'Раскладка по дням'!AE36</f>
        <v>81.75</v>
      </c>
    </row>
    <row r="37" spans="1:34" ht="15">
      <c r="A37" s="2" t="s">
        <v>13</v>
      </c>
      <c r="B37" s="13">
        <v>10</v>
      </c>
      <c r="C37" s="13">
        <v>5</v>
      </c>
      <c r="D37" s="13">
        <f t="shared" si="10"/>
        <v>30</v>
      </c>
      <c r="E37" s="13">
        <f>Продукты!C9*B37</f>
        <v>39.900000000000006</v>
      </c>
      <c r="F37" s="13">
        <f>Продукты!C9*'Раскладка по дням'!C37</f>
        <v>19.950000000000003</v>
      </c>
      <c r="H37" s="2" t="s">
        <v>13</v>
      </c>
      <c r="I37" s="13">
        <v>10</v>
      </c>
      <c r="J37" s="13">
        <v>5</v>
      </c>
      <c r="K37" s="13">
        <f t="shared" si="11"/>
        <v>30</v>
      </c>
      <c r="L37" s="13">
        <f>Продукты!C9*I37</f>
        <v>39.900000000000006</v>
      </c>
      <c r="M37" s="13">
        <f>Продукты!C9*'Раскладка по дням'!J37</f>
        <v>19.950000000000003</v>
      </c>
      <c r="O37" s="2" t="s">
        <v>13</v>
      </c>
      <c r="P37" s="13">
        <v>10</v>
      </c>
      <c r="Q37" s="13">
        <v>5</v>
      </c>
      <c r="R37" s="13">
        <f t="shared" si="12"/>
        <v>30</v>
      </c>
      <c r="S37" s="13">
        <f>Продукты!C9*P37</f>
        <v>39.900000000000006</v>
      </c>
      <c r="T37" s="13">
        <f>Продукты!C9*'Раскладка по дням'!Q37</f>
        <v>19.950000000000003</v>
      </c>
      <c r="V37" s="2" t="s">
        <v>13</v>
      </c>
      <c r="W37" s="13">
        <v>10</v>
      </c>
      <c r="X37" s="13">
        <v>5</v>
      </c>
      <c r="Y37" s="13">
        <f t="shared" si="13"/>
        <v>30</v>
      </c>
      <c r="Z37" s="13">
        <f>Продукты!C9*W37</f>
        <v>39.900000000000006</v>
      </c>
      <c r="AA37" s="13">
        <f>Продукты!C9*'Раскладка по дням'!X37</f>
        <v>19.950000000000003</v>
      </c>
      <c r="AC37" s="2" t="s">
        <v>12</v>
      </c>
      <c r="AD37" s="13">
        <v>2</v>
      </c>
      <c r="AE37" s="13">
        <v>2</v>
      </c>
      <c r="AF37" s="13">
        <f t="shared" si="14"/>
        <v>8</v>
      </c>
      <c r="AG37" s="13">
        <f>Продукты!C8*AD37</f>
        <v>3.02</v>
      </c>
      <c r="AH37" s="13">
        <f>Продукты!C8*'Раскладка по дням'!AE37</f>
        <v>3.02</v>
      </c>
    </row>
    <row r="38" spans="1:34" ht="15">
      <c r="A38" s="2" t="s">
        <v>19</v>
      </c>
      <c r="B38" s="13">
        <v>15</v>
      </c>
      <c r="C38" s="13">
        <v>30</v>
      </c>
      <c r="D38" s="13">
        <f t="shared" si="10"/>
        <v>90</v>
      </c>
      <c r="E38" s="13">
        <f>Продукты!C15*B38</f>
        <v>75</v>
      </c>
      <c r="F38" s="13">
        <f>Продукты!C15*'Раскладка по дням'!C38</f>
        <v>150</v>
      </c>
      <c r="H38" s="2" t="s">
        <v>22</v>
      </c>
      <c r="I38" s="13">
        <v>25</v>
      </c>
      <c r="J38" s="13">
        <v>25</v>
      </c>
      <c r="K38" s="13">
        <f t="shared" si="11"/>
        <v>100</v>
      </c>
      <c r="L38" s="13">
        <f>Продукты!C18*I38</f>
        <v>95</v>
      </c>
      <c r="M38" s="13">
        <f>Продукты!C18*'Раскладка по дням'!J38</f>
        <v>95</v>
      </c>
      <c r="O38" s="2" t="s">
        <v>29</v>
      </c>
      <c r="P38" s="13">
        <v>25</v>
      </c>
      <c r="Q38" s="13">
        <v>25</v>
      </c>
      <c r="R38" s="13">
        <f t="shared" si="12"/>
        <v>100</v>
      </c>
      <c r="S38" s="13">
        <f>Продукты!C25*P38</f>
        <v>110.00000000000001</v>
      </c>
      <c r="T38" s="13">
        <f>Продукты!C25*'Раскладка по дням'!Q38</f>
        <v>110.00000000000001</v>
      </c>
      <c r="V38" s="2" t="s">
        <v>64</v>
      </c>
      <c r="W38" s="13">
        <v>17</v>
      </c>
      <c r="X38" s="13">
        <v>17</v>
      </c>
      <c r="Y38" s="13">
        <f t="shared" si="13"/>
        <v>68</v>
      </c>
      <c r="Z38" s="13">
        <f>Продукты!C60*W38</f>
        <v>76.5</v>
      </c>
      <c r="AA38" s="13">
        <f>Продукты!C60*'Раскладка по дням'!X38</f>
        <v>76.5</v>
      </c>
      <c r="AC38" s="2" t="s">
        <v>13</v>
      </c>
      <c r="AD38" s="13">
        <v>10</v>
      </c>
      <c r="AE38" s="13">
        <v>5</v>
      </c>
      <c r="AF38" s="13">
        <f t="shared" si="14"/>
        <v>30</v>
      </c>
      <c r="AG38" s="13">
        <f>Продукты!C9*AD38</f>
        <v>39.900000000000006</v>
      </c>
      <c r="AH38" s="13">
        <f>Продукты!C9*'Раскладка по дням'!AE38</f>
        <v>19.950000000000003</v>
      </c>
    </row>
    <row r="39" spans="1:34" ht="15">
      <c r="A39" s="2" t="s">
        <v>63</v>
      </c>
      <c r="B39" s="13">
        <v>15</v>
      </c>
      <c r="C39" s="13">
        <v>10</v>
      </c>
      <c r="D39" s="13">
        <f t="shared" si="10"/>
        <v>50</v>
      </c>
      <c r="E39" s="13">
        <f>Продукты!C59*B39</f>
        <v>47.55</v>
      </c>
      <c r="F39" s="13">
        <f>Продукты!C59*'Раскладка по дням'!C39</f>
        <v>31.7</v>
      </c>
      <c r="H39" s="2" t="s">
        <v>91</v>
      </c>
      <c r="I39" s="13">
        <v>30</v>
      </c>
      <c r="J39" s="13">
        <v>15</v>
      </c>
      <c r="K39" s="13">
        <f t="shared" si="11"/>
        <v>90</v>
      </c>
      <c r="L39" s="13">
        <f>Продукты!C77*I39</f>
        <v>19.5</v>
      </c>
      <c r="M39" s="13">
        <f>Продукты!C77*'Раскладка по дням'!J39</f>
        <v>9.75</v>
      </c>
      <c r="O39" s="2" t="s">
        <v>50</v>
      </c>
      <c r="P39" s="13">
        <v>25</v>
      </c>
      <c r="Q39" s="13">
        <v>25</v>
      </c>
      <c r="R39" s="13">
        <f t="shared" si="12"/>
        <v>100</v>
      </c>
      <c r="S39" s="13">
        <f>Продукты!C46*P39</f>
        <v>114.99999999999999</v>
      </c>
      <c r="T39" s="13">
        <f>Продукты!C46*'Раскладка по дням'!Q39</f>
        <v>114.99999999999999</v>
      </c>
      <c r="V39" s="2" t="s">
        <v>10</v>
      </c>
      <c r="W39" s="13">
        <v>25</v>
      </c>
      <c r="X39" s="13">
        <v>25</v>
      </c>
      <c r="Y39" s="13">
        <f t="shared" si="13"/>
        <v>100</v>
      </c>
      <c r="Z39" s="13">
        <f>Продукты!C6*W39</f>
        <v>81.75</v>
      </c>
      <c r="AA39" s="13">
        <f>Продукты!C6*'Раскладка по дням'!X39</f>
        <v>81.75</v>
      </c>
      <c r="AC39" s="2" t="s">
        <v>19</v>
      </c>
      <c r="AD39" s="13">
        <v>15</v>
      </c>
      <c r="AE39" s="13">
        <v>30</v>
      </c>
      <c r="AF39" s="13">
        <f t="shared" si="14"/>
        <v>90</v>
      </c>
      <c r="AG39" s="13">
        <f>Продукты!C15*AD39</f>
        <v>75</v>
      </c>
      <c r="AH39" s="13">
        <f>Продукты!C15*'Раскладка по дням'!AE39</f>
        <v>150</v>
      </c>
    </row>
    <row r="40" spans="1:34" ht="15">
      <c r="A40" s="5"/>
      <c r="B40" s="13"/>
      <c r="C40" s="13"/>
      <c r="D40" s="13"/>
      <c r="E40" s="13"/>
      <c r="F40" s="13"/>
      <c r="H40" s="2" t="s">
        <v>94</v>
      </c>
      <c r="I40" s="13">
        <v>10</v>
      </c>
      <c r="J40" s="13">
        <v>5</v>
      </c>
      <c r="K40" s="13">
        <f t="shared" si="11"/>
        <v>30</v>
      </c>
      <c r="L40" s="13">
        <f>Продукты!C80*I40</f>
        <v>25.9</v>
      </c>
      <c r="M40" s="13">
        <f>Продукты!C80*'Раскладка по дням'!J40</f>
        <v>12.95</v>
      </c>
      <c r="O40" s="2" t="s">
        <v>10</v>
      </c>
      <c r="P40" s="13">
        <v>25</v>
      </c>
      <c r="Q40" s="13">
        <v>25</v>
      </c>
      <c r="R40" s="13">
        <f t="shared" si="12"/>
        <v>100</v>
      </c>
      <c r="S40" s="13">
        <f>Продукты!C6*P40</f>
        <v>81.75</v>
      </c>
      <c r="T40" s="13">
        <f>Продукты!C6*'Раскладка по дням'!Q40</f>
        <v>81.75</v>
      </c>
      <c r="V40" s="2" t="s">
        <v>25</v>
      </c>
      <c r="W40" s="13">
        <v>19</v>
      </c>
      <c r="X40" s="13">
        <v>19</v>
      </c>
      <c r="Y40" s="13">
        <f t="shared" si="13"/>
        <v>76</v>
      </c>
      <c r="Z40" s="13">
        <f>Продукты!C21*W40</f>
        <v>142.5</v>
      </c>
      <c r="AA40" s="13">
        <f>Продукты!C21*'Раскладка по дням'!X40</f>
        <v>142.5</v>
      </c>
      <c r="AC40" s="5"/>
      <c r="AD40" s="13"/>
      <c r="AE40" s="13"/>
      <c r="AF40" s="13"/>
      <c r="AG40" s="13"/>
      <c r="AH40" s="13"/>
    </row>
    <row r="41" spans="2:34" ht="15">
      <c r="B41" s="14">
        <f>SUM(B32:B40)</f>
        <v>177</v>
      </c>
      <c r="C41" s="14">
        <f>SUM(C32:C40)</f>
        <v>152</v>
      </c>
      <c r="D41" s="14">
        <f>SUM(D32:D40)</f>
        <v>658</v>
      </c>
      <c r="E41" s="14">
        <f>SUM(E32:E40)</f>
        <v>448.32</v>
      </c>
      <c r="F41" s="14">
        <f>SUM(F32:F40)</f>
        <v>427.07</v>
      </c>
      <c r="I41" s="14">
        <f>SUM(I32:I40)</f>
        <v>212</v>
      </c>
      <c r="J41" s="14">
        <f>SUM(J32:J40)</f>
        <v>157</v>
      </c>
      <c r="K41" s="14">
        <f>SUM(K32:K40)</f>
        <v>738</v>
      </c>
      <c r="L41" s="14">
        <f>SUM(L32:L40)</f>
        <v>526.27</v>
      </c>
      <c r="M41" s="14">
        <f>SUM(M32:M40)</f>
        <v>411.46999999999997</v>
      </c>
      <c r="P41" s="14">
        <f>SUM(P32:P40)</f>
        <v>227</v>
      </c>
      <c r="Q41" s="14">
        <f>SUM(Q32:Q40)</f>
        <v>169</v>
      </c>
      <c r="R41" s="14">
        <f>SUM(R32:R40)</f>
        <v>792</v>
      </c>
      <c r="S41" s="14">
        <f>SUM(S32:S40)</f>
        <v>725.22</v>
      </c>
      <c r="T41" s="14">
        <f>SUM(T32:T40)</f>
        <v>565.26</v>
      </c>
      <c r="W41" s="14">
        <f>SUM(W32:W40)</f>
        <v>193</v>
      </c>
      <c r="X41" s="14">
        <f>SUM(X32:X40)</f>
        <v>135</v>
      </c>
      <c r="Y41" s="14">
        <f>SUM(Y32:Y40)</f>
        <v>656</v>
      </c>
      <c r="Z41" s="14">
        <f>SUM(Z32:Z40)</f>
        <v>571.12</v>
      </c>
      <c r="AA41" s="14">
        <f>SUM(AA32:AA40)</f>
        <v>456.88</v>
      </c>
      <c r="AD41" s="14">
        <f>SUM(AD32:AD40)</f>
        <v>209</v>
      </c>
      <c r="AE41" s="14">
        <f>SUM(AE32:AE40)</f>
        <v>122.5</v>
      </c>
      <c r="AF41" s="14">
        <f>SUM(AF32:AF40)</f>
        <v>663</v>
      </c>
      <c r="AG41" s="14">
        <f>SUM(AG32:AG40)</f>
        <v>625.08</v>
      </c>
      <c r="AH41" s="14">
        <f>SUM(AH32:AH40)</f>
        <v>419.385</v>
      </c>
    </row>
    <row r="42" spans="9:34" ht="15">
      <c r="I42" s="7"/>
      <c r="J42" s="7"/>
      <c r="K42" s="7"/>
      <c r="L42" s="7"/>
      <c r="M42" s="7"/>
      <c r="P42" s="7"/>
      <c r="Q42" s="7"/>
      <c r="R42" s="7"/>
      <c r="S42" s="7"/>
      <c r="T42" s="7"/>
      <c r="W42" s="7"/>
      <c r="X42" s="7"/>
      <c r="Y42" s="7"/>
      <c r="Z42" s="7"/>
      <c r="AA42" s="7"/>
      <c r="AD42" s="7"/>
      <c r="AE42" s="7"/>
      <c r="AF42" s="7"/>
      <c r="AG42" s="7"/>
      <c r="AH42" s="7"/>
    </row>
    <row r="43" spans="1:34" ht="15">
      <c r="A43" s="10" t="s">
        <v>121</v>
      </c>
      <c r="H43" s="10" t="s">
        <v>122</v>
      </c>
      <c r="I43" s="7"/>
      <c r="J43" s="7"/>
      <c r="K43" s="7"/>
      <c r="L43" s="7"/>
      <c r="M43" s="7"/>
      <c r="O43" s="10" t="s">
        <v>123</v>
      </c>
      <c r="P43" s="7"/>
      <c r="Q43" s="7"/>
      <c r="R43" s="7"/>
      <c r="S43" s="7"/>
      <c r="T43" s="7"/>
      <c r="V43" s="10" t="s">
        <v>124</v>
      </c>
      <c r="W43" s="7"/>
      <c r="X43" s="7"/>
      <c r="Y43" s="7"/>
      <c r="Z43" s="7"/>
      <c r="AA43" s="7"/>
      <c r="AC43" s="10" t="s">
        <v>125</v>
      </c>
      <c r="AD43" s="7"/>
      <c r="AE43" s="7"/>
      <c r="AF43" s="7"/>
      <c r="AG43" s="7"/>
      <c r="AH43" s="7"/>
    </row>
    <row r="44" spans="9:34" ht="15">
      <c r="I44" s="7"/>
      <c r="J44" s="7"/>
      <c r="K44" s="7"/>
      <c r="L44" s="7"/>
      <c r="M44" s="7"/>
      <c r="P44" s="7"/>
      <c r="Q44" s="7"/>
      <c r="R44" s="7"/>
      <c r="S44" s="7"/>
      <c r="T44" s="7"/>
      <c r="W44" s="7"/>
      <c r="X44" s="7"/>
      <c r="Y44" s="7"/>
      <c r="Z44" s="7"/>
      <c r="AA44" s="7"/>
      <c r="AD44" s="7"/>
      <c r="AE44" s="7"/>
      <c r="AF44" s="7"/>
      <c r="AG44" s="7"/>
      <c r="AH44" s="7"/>
    </row>
    <row r="45" spans="1:34" ht="15">
      <c r="A45" s="2" t="s">
        <v>20</v>
      </c>
      <c r="B45" s="13">
        <v>60</v>
      </c>
      <c r="C45" s="13">
        <v>40</v>
      </c>
      <c r="D45" s="13">
        <f aca="true" t="shared" si="15" ref="D45:D51">B45*$B$1+C45*$B$2</f>
        <v>200</v>
      </c>
      <c r="E45" s="13">
        <f>Продукты!C16*B45</f>
        <v>192</v>
      </c>
      <c r="F45" s="13">
        <f>Продукты!C16*'Раскладка по дням'!C45</f>
        <v>128</v>
      </c>
      <c r="H45" s="2" t="s">
        <v>43</v>
      </c>
      <c r="I45" s="13">
        <v>80</v>
      </c>
      <c r="J45" s="13">
        <v>50</v>
      </c>
      <c r="K45" s="13">
        <f aca="true" t="shared" si="16" ref="K45:K53">I45*$B$1+J45*$B$2</f>
        <v>260</v>
      </c>
      <c r="L45" s="13">
        <f>Продукты!C39*I45</f>
        <v>273.6</v>
      </c>
      <c r="M45" s="13">
        <f>Продукты!C39*'Раскладка по дням'!J45</f>
        <v>171</v>
      </c>
      <c r="O45" s="2" t="s">
        <v>32</v>
      </c>
      <c r="P45" s="13">
        <v>70</v>
      </c>
      <c r="Q45" s="13">
        <v>40</v>
      </c>
      <c r="R45" s="13">
        <f aca="true" t="shared" si="17" ref="R45:R53">P45*$B$1+Q45*$B$2</f>
        <v>220</v>
      </c>
      <c r="S45" s="13">
        <f>Продукты!C28*P45</f>
        <v>250.6</v>
      </c>
      <c r="T45" s="13">
        <f>Продукты!C28*'Раскладка по дням'!Q45</f>
        <v>143.2</v>
      </c>
      <c r="V45" s="2" t="s">
        <v>43</v>
      </c>
      <c r="W45" s="13">
        <v>80</v>
      </c>
      <c r="X45" s="13">
        <v>50</v>
      </c>
      <c r="Y45" s="13">
        <f aca="true" t="shared" si="18" ref="Y45:Y51">W45*$B$1+X45*$B$2</f>
        <v>260</v>
      </c>
      <c r="Z45" s="13">
        <f>Продукты!C39*W45</f>
        <v>273.6</v>
      </c>
      <c r="AA45" s="13">
        <f>Продукты!C39*'Раскладка по дням'!X45</f>
        <v>171</v>
      </c>
      <c r="AC45" s="2" t="s">
        <v>77</v>
      </c>
      <c r="AD45" s="13">
        <v>70</v>
      </c>
      <c r="AE45" s="13">
        <v>40</v>
      </c>
      <c r="AF45" s="13">
        <f aca="true" t="shared" si="19" ref="AF45:AF52">AD45*$B$1+AE45*$B$2</f>
        <v>220</v>
      </c>
      <c r="AG45" s="13">
        <f>Продукты!C65*AD45</f>
        <v>252</v>
      </c>
      <c r="AH45" s="13">
        <f>Продукты!C65*'Раскладка по дням'!AE45</f>
        <v>144</v>
      </c>
    </row>
    <row r="46" spans="1:34" ht="15">
      <c r="A46" s="2" t="s">
        <v>113</v>
      </c>
      <c r="B46" s="13">
        <v>15</v>
      </c>
      <c r="C46" s="13">
        <v>10</v>
      </c>
      <c r="D46" s="13">
        <f t="shared" si="15"/>
        <v>50</v>
      </c>
      <c r="E46" s="13">
        <f>Продукты!C3*B46</f>
        <v>72</v>
      </c>
      <c r="F46" s="13">
        <f>Продукты!C3*'Раскладка по дням'!C46</f>
        <v>48</v>
      </c>
      <c r="H46" s="2" t="s">
        <v>44</v>
      </c>
      <c r="I46" s="13">
        <v>70</v>
      </c>
      <c r="J46" s="13">
        <v>55</v>
      </c>
      <c r="K46" s="13">
        <f t="shared" si="16"/>
        <v>250</v>
      </c>
      <c r="L46" s="13">
        <f>Продукты!C40*I46</f>
        <v>244.3</v>
      </c>
      <c r="M46" s="13">
        <f>Продукты!C40*'Раскладка по дням'!J46</f>
        <v>191.95000000000002</v>
      </c>
      <c r="O46" s="2" t="s">
        <v>79</v>
      </c>
      <c r="P46" s="13">
        <v>100</v>
      </c>
      <c r="Q46" s="13">
        <v>25</v>
      </c>
      <c r="R46" s="13">
        <f t="shared" si="17"/>
        <v>250</v>
      </c>
      <c r="S46" s="13">
        <f>Продукты!C66*P46</f>
        <v>170</v>
      </c>
      <c r="T46" s="13">
        <f>Продукты!C66*'Раскладка по дням'!Q46</f>
        <v>42.5</v>
      </c>
      <c r="V46" s="2" t="s">
        <v>81</v>
      </c>
      <c r="W46" s="13">
        <v>75</v>
      </c>
      <c r="X46" s="13">
        <v>0</v>
      </c>
      <c r="Y46" s="13">
        <f t="shared" si="18"/>
        <v>150</v>
      </c>
      <c r="Z46" s="13">
        <f>Продукты!C67*W46</f>
        <v>408.00000000000006</v>
      </c>
      <c r="AA46" s="13">
        <f>Продукты!C67*'Раскладка по дням'!X46</f>
        <v>0</v>
      </c>
      <c r="AC46" s="2" t="s">
        <v>21</v>
      </c>
      <c r="AD46" s="13">
        <v>87</v>
      </c>
      <c r="AE46" s="13">
        <v>0</v>
      </c>
      <c r="AF46" s="13">
        <f t="shared" si="19"/>
        <v>174</v>
      </c>
      <c r="AG46" s="13">
        <f>Продукты!C17*AD46</f>
        <v>309.72</v>
      </c>
      <c r="AH46" s="13">
        <f>Продукты!C17*'Раскладка по дням'!AE46</f>
        <v>0</v>
      </c>
    </row>
    <row r="47" spans="1:34" ht="15">
      <c r="A47" s="2" t="s">
        <v>33</v>
      </c>
      <c r="B47" s="13">
        <v>100</v>
      </c>
      <c r="C47" s="13">
        <v>62</v>
      </c>
      <c r="D47" s="13">
        <f t="shared" si="15"/>
        <v>324</v>
      </c>
      <c r="E47" s="13">
        <f>Продукты!C29*B47</f>
        <v>257</v>
      </c>
      <c r="F47" s="13">
        <f>Продукты!C29*'Раскладка по дням'!C47</f>
        <v>159.34</v>
      </c>
      <c r="H47" s="2" t="s">
        <v>64</v>
      </c>
      <c r="I47" s="13">
        <v>17</v>
      </c>
      <c r="J47" s="13">
        <v>17</v>
      </c>
      <c r="K47" s="13">
        <f t="shared" si="16"/>
        <v>68</v>
      </c>
      <c r="L47" s="13">
        <f>Продукты!C60*I47</f>
        <v>76.5</v>
      </c>
      <c r="M47" s="13">
        <f>Продукты!C60*'Раскладка по дням'!J47</f>
        <v>76.5</v>
      </c>
      <c r="O47" s="2" t="s">
        <v>64</v>
      </c>
      <c r="P47" s="13">
        <v>17</v>
      </c>
      <c r="Q47" s="13">
        <v>17</v>
      </c>
      <c r="R47" s="13">
        <f t="shared" si="17"/>
        <v>68</v>
      </c>
      <c r="S47" s="13">
        <f>Продукты!C60*P47</f>
        <v>76.5</v>
      </c>
      <c r="T47" s="13">
        <f>Продукты!C60*'Раскладка по дням'!Q47</f>
        <v>76.5</v>
      </c>
      <c r="V47" s="2" t="s">
        <v>68</v>
      </c>
      <c r="W47" s="13">
        <v>0</v>
      </c>
      <c r="X47" s="13">
        <v>50</v>
      </c>
      <c r="Y47" s="13">
        <f t="shared" si="18"/>
        <v>100</v>
      </c>
      <c r="Z47" s="13">
        <f>Продукты!C62*W47</f>
        <v>0</v>
      </c>
      <c r="AA47" s="13">
        <f>Продукты!C62*'Раскладка по дням'!X47</f>
        <v>154</v>
      </c>
      <c r="AC47" s="2" t="s">
        <v>68</v>
      </c>
      <c r="AD47" s="13">
        <v>25</v>
      </c>
      <c r="AE47" s="13">
        <v>25</v>
      </c>
      <c r="AF47" s="13">
        <f t="shared" si="19"/>
        <v>100</v>
      </c>
      <c r="AG47" s="13">
        <f>Продукты!C62*AD47</f>
        <v>77</v>
      </c>
      <c r="AH47" s="13">
        <f>Продукты!C62*'Раскладка по дням'!AE47</f>
        <v>77</v>
      </c>
    </row>
    <row r="48" spans="1:34" ht="15">
      <c r="A48" s="2" t="s">
        <v>12</v>
      </c>
      <c r="B48" s="13">
        <v>2</v>
      </c>
      <c r="C48" s="13">
        <v>2</v>
      </c>
      <c r="D48" s="13">
        <f t="shared" si="15"/>
        <v>8</v>
      </c>
      <c r="E48" s="13">
        <f>Продукты!C8*B48</f>
        <v>3.02</v>
      </c>
      <c r="F48" s="13">
        <f>Продукты!C8*'Раскладка по дням'!C48</f>
        <v>3.02</v>
      </c>
      <c r="H48" s="2" t="s">
        <v>58</v>
      </c>
      <c r="I48" s="13">
        <v>10</v>
      </c>
      <c r="J48" s="13">
        <v>10</v>
      </c>
      <c r="K48" s="13">
        <f t="shared" si="16"/>
        <v>40</v>
      </c>
      <c r="L48" s="13">
        <f>Продукты!C54*I48</f>
        <v>38.9</v>
      </c>
      <c r="M48" s="13">
        <f>Продукты!C54*'Раскладка по дням'!J48</f>
        <v>38.9</v>
      </c>
      <c r="O48" s="2" t="s">
        <v>15</v>
      </c>
      <c r="P48" s="13">
        <v>0</v>
      </c>
      <c r="Q48" s="13">
        <v>50</v>
      </c>
      <c r="R48" s="13">
        <f t="shared" si="17"/>
        <v>100</v>
      </c>
      <c r="S48" s="13">
        <f>Продукты!C11*P48</f>
        <v>0</v>
      </c>
      <c r="T48" s="13">
        <f>Продукты!C11*'Раскладка по дням'!Q48</f>
        <v>175</v>
      </c>
      <c r="V48" s="2" t="s">
        <v>58</v>
      </c>
      <c r="W48" s="13">
        <v>10</v>
      </c>
      <c r="X48" s="13">
        <v>10</v>
      </c>
      <c r="Y48" s="13">
        <f t="shared" si="18"/>
        <v>40</v>
      </c>
      <c r="Z48" s="13">
        <f>Продукты!C54*W48</f>
        <v>38.9</v>
      </c>
      <c r="AA48" s="13">
        <f>Продукты!C54*'Раскладка по дням'!X48</f>
        <v>38.9</v>
      </c>
      <c r="AC48" s="2" t="s">
        <v>18</v>
      </c>
      <c r="AD48" s="13">
        <v>12.5</v>
      </c>
      <c r="AE48" s="13">
        <v>12.5</v>
      </c>
      <c r="AF48" s="13">
        <f t="shared" si="19"/>
        <v>50</v>
      </c>
      <c r="AG48" s="13">
        <f>Продукты!C14*AD48</f>
        <v>40.375</v>
      </c>
      <c r="AH48" s="13">
        <f>Продукты!C14*'Раскладка по дням'!AE48</f>
        <v>40.375</v>
      </c>
    </row>
    <row r="49" spans="1:34" ht="15">
      <c r="A49" s="2" t="s">
        <v>13</v>
      </c>
      <c r="B49" s="13">
        <v>10</v>
      </c>
      <c r="C49" s="13">
        <v>5</v>
      </c>
      <c r="D49" s="13">
        <f t="shared" si="15"/>
        <v>30</v>
      </c>
      <c r="E49" s="13">
        <f>Продукты!C9*B49</f>
        <v>39.900000000000006</v>
      </c>
      <c r="F49" s="13">
        <f>Продукты!C9*'Раскладка по дням'!C49</f>
        <v>19.950000000000003</v>
      </c>
      <c r="H49" s="2" t="s">
        <v>114</v>
      </c>
      <c r="I49" s="13">
        <v>12</v>
      </c>
      <c r="J49" s="13">
        <v>12</v>
      </c>
      <c r="K49" s="13">
        <f t="shared" si="16"/>
        <v>48</v>
      </c>
      <c r="L49" s="13">
        <f>Продукты!C50*I49</f>
        <v>39.599999999999994</v>
      </c>
      <c r="M49" s="13">
        <f>Продукты!C50*'Раскладка по дням'!J49</f>
        <v>39.599999999999994</v>
      </c>
      <c r="O49" s="2" t="s">
        <v>68</v>
      </c>
      <c r="P49" s="13">
        <v>25</v>
      </c>
      <c r="Q49" s="13">
        <v>25</v>
      </c>
      <c r="R49" s="13">
        <f t="shared" si="17"/>
        <v>100</v>
      </c>
      <c r="S49" s="13">
        <f>Продукты!C62*P49</f>
        <v>77</v>
      </c>
      <c r="T49" s="13">
        <f>Продукты!C62*'Раскладка по дням'!Q49</f>
        <v>77</v>
      </c>
      <c r="V49" s="2" t="s">
        <v>26</v>
      </c>
      <c r="W49" s="13">
        <v>50</v>
      </c>
      <c r="X49" s="13">
        <v>50</v>
      </c>
      <c r="Y49" s="13">
        <f t="shared" si="18"/>
        <v>200</v>
      </c>
      <c r="Z49" s="13">
        <f>Продукты!C22*W49</f>
        <v>193.5</v>
      </c>
      <c r="AA49" s="13">
        <f>Продукты!C22*'Раскладка по дням'!X49</f>
        <v>193.5</v>
      </c>
      <c r="AC49" s="2" t="s">
        <v>12</v>
      </c>
      <c r="AD49" s="13">
        <v>2</v>
      </c>
      <c r="AE49" s="13">
        <v>2</v>
      </c>
      <c r="AF49" s="13">
        <f t="shared" si="19"/>
        <v>8</v>
      </c>
      <c r="AG49" s="13">
        <f>Продукты!C8*AD49</f>
        <v>3.02</v>
      </c>
      <c r="AH49" s="13">
        <f>Продукты!C8*'Раскладка по дням'!AE49</f>
        <v>3.02</v>
      </c>
    </row>
    <row r="50" spans="1:34" ht="15">
      <c r="A50" s="2" t="s">
        <v>22</v>
      </c>
      <c r="B50" s="13">
        <v>25</v>
      </c>
      <c r="C50" s="13">
        <v>25</v>
      </c>
      <c r="D50" s="13">
        <f t="shared" si="15"/>
        <v>100</v>
      </c>
      <c r="E50" s="13">
        <f>Продукты!C18*B50</f>
        <v>95</v>
      </c>
      <c r="F50" s="13">
        <f>Продукты!C18*'Раскладка по дням'!C50</f>
        <v>95</v>
      </c>
      <c r="H50" s="2" t="s">
        <v>35</v>
      </c>
      <c r="I50" s="13">
        <v>33</v>
      </c>
      <c r="J50" s="13">
        <v>34</v>
      </c>
      <c r="K50" s="13">
        <f t="shared" si="16"/>
        <v>134</v>
      </c>
      <c r="L50" s="13">
        <f>Продукты!C31*I50</f>
        <v>152.79</v>
      </c>
      <c r="M50" s="13">
        <f>Продукты!C31*'Раскладка по дням'!J50</f>
        <v>157.42</v>
      </c>
      <c r="O50" s="2" t="s">
        <v>12</v>
      </c>
      <c r="P50" s="13">
        <v>2</v>
      </c>
      <c r="Q50" s="13">
        <v>2</v>
      </c>
      <c r="R50" s="13">
        <f t="shared" si="17"/>
        <v>8</v>
      </c>
      <c r="S50" s="13">
        <f>Продукты!C8*P50</f>
        <v>3.02</v>
      </c>
      <c r="T50" s="13">
        <f>Продукты!C8*'Раскладка по дням'!Q50</f>
        <v>3.02</v>
      </c>
      <c r="V50" s="2" t="s">
        <v>13</v>
      </c>
      <c r="W50" s="13">
        <v>10</v>
      </c>
      <c r="X50" s="13">
        <v>5</v>
      </c>
      <c r="Y50" s="13">
        <f t="shared" si="18"/>
        <v>30</v>
      </c>
      <c r="Z50" s="13">
        <f>Продукты!C9*W50</f>
        <v>39.900000000000006</v>
      </c>
      <c r="AA50" s="13">
        <f>Продукты!C9*'Раскладка по дням'!X50</f>
        <v>19.950000000000003</v>
      </c>
      <c r="AC50" s="2" t="s">
        <v>13</v>
      </c>
      <c r="AD50" s="13">
        <v>10</v>
      </c>
      <c r="AE50" s="13">
        <v>5</v>
      </c>
      <c r="AF50" s="13">
        <f t="shared" si="19"/>
        <v>30</v>
      </c>
      <c r="AG50" s="13">
        <f>Продукты!C9*AD50</f>
        <v>39.900000000000006</v>
      </c>
      <c r="AH50" s="13">
        <f>Продукты!C9*'Раскладка по дням'!AE50</f>
        <v>19.950000000000003</v>
      </c>
    </row>
    <row r="51" spans="1:34" ht="15">
      <c r="A51" s="2" t="s">
        <v>30</v>
      </c>
      <c r="B51" s="13">
        <v>12</v>
      </c>
      <c r="C51" s="13">
        <v>12</v>
      </c>
      <c r="D51" s="13">
        <f t="shared" si="15"/>
        <v>48</v>
      </c>
      <c r="E51" s="13">
        <f>Продукты!C26*B51</f>
        <v>47.519999999999996</v>
      </c>
      <c r="F51" s="13">
        <f>Продукты!C26*'Раскладка по дням'!C51</f>
        <v>47.519999999999996</v>
      </c>
      <c r="H51" s="5"/>
      <c r="I51" s="13"/>
      <c r="J51" s="13"/>
      <c r="K51" s="13">
        <f t="shared" si="16"/>
        <v>0</v>
      </c>
      <c r="L51" s="13">
        <f>Продукты!C45*I51</f>
        <v>0</v>
      </c>
      <c r="M51" s="13">
        <f>Продукты!C45*'Раскладка по дням'!J51</f>
        <v>0</v>
      </c>
      <c r="O51" s="2" t="s">
        <v>13</v>
      </c>
      <c r="P51" s="13">
        <v>10</v>
      </c>
      <c r="Q51" s="13">
        <v>5</v>
      </c>
      <c r="R51" s="13">
        <f t="shared" si="17"/>
        <v>30</v>
      </c>
      <c r="S51" s="13">
        <f>Продукты!C9*P51</f>
        <v>39.900000000000006</v>
      </c>
      <c r="T51" s="13">
        <f>Продукты!C9*'Раскладка по дням'!Q51</f>
        <v>19.950000000000003</v>
      </c>
      <c r="V51" s="2" t="s">
        <v>114</v>
      </c>
      <c r="W51" s="13">
        <v>12</v>
      </c>
      <c r="X51" s="13">
        <v>12</v>
      </c>
      <c r="Y51" s="13">
        <f t="shared" si="18"/>
        <v>48</v>
      </c>
      <c r="Z51" s="13">
        <f>Продукты!C50*W51</f>
        <v>39.599999999999994</v>
      </c>
      <c r="AA51" s="13">
        <f>Продукты!C50*'Раскладка по дням'!X51</f>
        <v>39.599999999999994</v>
      </c>
      <c r="AC51" s="2" t="s">
        <v>71</v>
      </c>
      <c r="AD51" s="13">
        <v>15</v>
      </c>
      <c r="AE51" s="13">
        <v>15</v>
      </c>
      <c r="AF51" s="13">
        <f t="shared" si="19"/>
        <v>60</v>
      </c>
      <c r="AG51" s="13">
        <f>Продукты!C63*AD51</f>
        <v>52.65</v>
      </c>
      <c r="AH51" s="13">
        <f>Продукты!C63*'Раскладка по дням'!AE51</f>
        <v>52.65</v>
      </c>
    </row>
    <row r="52" spans="1:34" ht="15">
      <c r="A52" s="2" t="s">
        <v>18</v>
      </c>
      <c r="B52" s="13">
        <v>12.5</v>
      </c>
      <c r="C52" s="13">
        <v>12.5</v>
      </c>
      <c r="D52" s="13">
        <v>50</v>
      </c>
      <c r="E52" s="13">
        <f>Продукты!C14*B52</f>
        <v>40.375</v>
      </c>
      <c r="F52" s="13">
        <f>Продукты!C14*'Раскладка по дням'!C52</f>
        <v>40.375</v>
      </c>
      <c r="H52" s="5"/>
      <c r="I52" s="13"/>
      <c r="J52" s="13"/>
      <c r="K52" s="13">
        <f t="shared" si="16"/>
        <v>0</v>
      </c>
      <c r="L52" s="13">
        <f>Продукты!C46*I52</f>
        <v>0</v>
      </c>
      <c r="M52" s="13">
        <f>Продукты!C46*'Раскладка по дням'!J52</f>
        <v>0</v>
      </c>
      <c r="O52" s="2" t="s">
        <v>26</v>
      </c>
      <c r="P52" s="13">
        <v>50</v>
      </c>
      <c r="Q52" s="13">
        <v>50</v>
      </c>
      <c r="R52" s="13">
        <f t="shared" si="17"/>
        <v>200</v>
      </c>
      <c r="S52" s="13">
        <f>Продукты!C22*P52</f>
        <v>193.5</v>
      </c>
      <c r="T52" s="13">
        <f>Продукты!C22*'Раскладка по дням'!Q52</f>
        <v>193.5</v>
      </c>
      <c r="V52" s="5"/>
      <c r="W52" s="13"/>
      <c r="X52" s="13"/>
      <c r="Y52" s="13"/>
      <c r="Z52" s="13"/>
      <c r="AA52" s="13"/>
      <c r="AC52" s="2" t="s">
        <v>22</v>
      </c>
      <c r="AD52" s="13">
        <v>25</v>
      </c>
      <c r="AE52" s="13">
        <v>25</v>
      </c>
      <c r="AF52" s="13">
        <f t="shared" si="19"/>
        <v>100</v>
      </c>
      <c r="AG52" s="13">
        <f>Продукты!C18*AD52</f>
        <v>95</v>
      </c>
      <c r="AH52" s="13">
        <f>Продукты!C18*'Раскладка по дням'!AE52</f>
        <v>95</v>
      </c>
    </row>
    <row r="53" spans="1:34" ht="15">
      <c r="A53" s="2" t="s">
        <v>11</v>
      </c>
      <c r="B53" s="13">
        <v>37.5</v>
      </c>
      <c r="C53" s="13">
        <v>20</v>
      </c>
      <c r="D53" s="13">
        <v>110</v>
      </c>
      <c r="E53" s="13">
        <f>Продукты!C7*B53</f>
        <v>141.375</v>
      </c>
      <c r="F53" s="13">
        <f>Продукты!C7*'Раскладка по дням'!C53</f>
        <v>75.4</v>
      </c>
      <c r="H53" s="5"/>
      <c r="I53" s="13"/>
      <c r="J53" s="13"/>
      <c r="K53" s="13">
        <f t="shared" si="16"/>
        <v>0</v>
      </c>
      <c r="L53" s="13">
        <f>Продукты!C47*I53</f>
        <v>0</v>
      </c>
      <c r="M53" s="13">
        <f>Продукты!C47*'Раскладка по дням'!J53</f>
        <v>0</v>
      </c>
      <c r="O53" s="2" t="s">
        <v>18</v>
      </c>
      <c r="P53" s="13">
        <v>12.5</v>
      </c>
      <c r="Q53" s="13">
        <v>12.5</v>
      </c>
      <c r="R53" s="13">
        <f t="shared" si="17"/>
        <v>50</v>
      </c>
      <c r="S53" s="13">
        <f>Продукты!C14*P53</f>
        <v>40.375</v>
      </c>
      <c r="T53" s="13">
        <f>Продукты!C14*'Раскладка по дням'!Q53</f>
        <v>40.375</v>
      </c>
      <c r="V53" s="5"/>
      <c r="W53" s="13"/>
      <c r="X53" s="13"/>
      <c r="Y53" s="13"/>
      <c r="Z53" s="13"/>
      <c r="AA53" s="13"/>
      <c r="AC53" s="2"/>
      <c r="AD53" s="13"/>
      <c r="AE53" s="13"/>
      <c r="AF53" s="13"/>
      <c r="AG53" s="13"/>
      <c r="AH53" s="13"/>
    </row>
    <row r="54" spans="1:34" ht="15">
      <c r="A54" s="5"/>
      <c r="B54" s="13"/>
      <c r="C54" s="13"/>
      <c r="D54" s="13"/>
      <c r="E54" s="13"/>
      <c r="F54" s="13"/>
      <c r="H54" s="5"/>
      <c r="I54" s="13"/>
      <c r="J54" s="13"/>
      <c r="K54" s="13"/>
      <c r="L54" s="13"/>
      <c r="M54" s="13"/>
      <c r="O54" s="5"/>
      <c r="P54" s="13"/>
      <c r="Q54" s="13"/>
      <c r="R54" s="13"/>
      <c r="S54" s="13"/>
      <c r="T54" s="13"/>
      <c r="V54" s="5"/>
      <c r="W54" s="13"/>
      <c r="X54" s="13"/>
      <c r="Y54" s="13"/>
      <c r="Z54" s="13"/>
      <c r="AA54" s="13"/>
      <c r="AC54" s="5"/>
      <c r="AD54" s="13"/>
      <c r="AE54" s="13"/>
      <c r="AF54" s="13"/>
      <c r="AG54" s="13"/>
      <c r="AH54" s="13"/>
    </row>
    <row r="55" spans="2:34" ht="15">
      <c r="B55" s="14">
        <f>SUM(B45:B54)</f>
        <v>274</v>
      </c>
      <c r="C55" s="14">
        <f>SUM(C45:C54)</f>
        <v>188.5</v>
      </c>
      <c r="D55" s="14">
        <f>SUM(D45:D54)</f>
        <v>920</v>
      </c>
      <c r="E55" s="14">
        <f>SUM(E45:E54)</f>
        <v>888.1899999999999</v>
      </c>
      <c r="F55" s="14">
        <f>SUM(F45:F54)</f>
        <v>616.605</v>
      </c>
      <c r="I55" s="14">
        <f>SUM(I45:I54)</f>
        <v>222</v>
      </c>
      <c r="J55" s="14">
        <f>SUM(J45:J54)</f>
        <v>178</v>
      </c>
      <c r="K55" s="14">
        <f>SUM(K45:K54)</f>
        <v>800</v>
      </c>
      <c r="L55" s="14">
        <f>SUM(L45:L54)</f>
        <v>825.6899999999999</v>
      </c>
      <c r="M55" s="14">
        <f>SUM(M45:M54)</f>
        <v>675.37</v>
      </c>
      <c r="P55" s="14">
        <f>SUM(P45:P54)</f>
        <v>286.5</v>
      </c>
      <c r="Q55" s="14">
        <f>SUM(Q45:Q54)</f>
        <v>226.5</v>
      </c>
      <c r="R55" s="14">
        <f>SUM(R45:R54)</f>
        <v>1026</v>
      </c>
      <c r="S55" s="14">
        <f>SUM(S45:S54)</f>
        <v>850.895</v>
      </c>
      <c r="T55" s="14">
        <f>SUM(T45:T54)</f>
        <v>771.0450000000001</v>
      </c>
      <c r="W55" s="14">
        <f>SUM(W45:W54)</f>
        <v>237</v>
      </c>
      <c r="X55" s="14">
        <f>SUM(X45:X54)</f>
        <v>177</v>
      </c>
      <c r="Y55" s="14">
        <f>SUM(Y45:Y54)</f>
        <v>828</v>
      </c>
      <c r="Z55" s="14">
        <f>SUM(Z45:Z54)</f>
        <v>993.5000000000001</v>
      </c>
      <c r="AA55" s="14">
        <f>SUM(AA45:AA54)</f>
        <v>616.9499999999999</v>
      </c>
      <c r="AD55" s="14">
        <f>SUM(AD45:AD54)</f>
        <v>246.5</v>
      </c>
      <c r="AE55" s="14">
        <f>SUM(AE45:AE54)</f>
        <v>124.5</v>
      </c>
      <c r="AF55" s="14">
        <f>SUM(AF45:AF54)</f>
        <v>742</v>
      </c>
      <c r="AG55" s="14">
        <f>SUM(AG45:AG54)</f>
        <v>869.665</v>
      </c>
      <c r="AH55" s="14">
        <f>SUM(AH45:AH54)</f>
        <v>431.995</v>
      </c>
    </row>
    <row r="56" spans="9:34" ht="15">
      <c r="I56" s="7"/>
      <c r="J56" s="7"/>
      <c r="K56" s="7"/>
      <c r="L56" s="7"/>
      <c r="M56" s="7"/>
      <c r="P56" s="7"/>
      <c r="Q56" s="7"/>
      <c r="R56" s="7"/>
      <c r="S56" s="7"/>
      <c r="T56" s="7"/>
      <c r="W56" s="7"/>
      <c r="X56" s="7"/>
      <c r="Y56" s="7"/>
      <c r="Z56" s="7"/>
      <c r="AA56" s="7"/>
      <c r="AD56" s="7"/>
      <c r="AE56" s="7"/>
      <c r="AF56" s="7"/>
      <c r="AG56" s="7"/>
      <c r="AH56" s="7"/>
    </row>
    <row r="57" spans="1:34" ht="15">
      <c r="A57" s="10" t="s">
        <v>126</v>
      </c>
      <c r="B57" s="16">
        <f>SUM(B19,B28,B41,B55)</f>
        <v>739.5</v>
      </c>
      <c r="C57" s="16">
        <f>SUM(C19,C28,C41,C55)</f>
        <v>568</v>
      </c>
      <c r="D57" s="16">
        <f>SUM(D19,D28,D41,D55)</f>
        <v>2610</v>
      </c>
      <c r="E57" s="17">
        <f>SUM(E19,E28,E41,E55)</f>
        <v>2563.335</v>
      </c>
      <c r="F57" s="17">
        <f>SUM(F19,F28,F41,F55)</f>
        <v>1985.435</v>
      </c>
      <c r="H57" s="10" t="s">
        <v>126</v>
      </c>
      <c r="I57" s="16">
        <f>SUM(I19,I28,I41,I55)</f>
        <v>761</v>
      </c>
      <c r="J57" s="16">
        <f>SUM(J19,J28,J41,J55)</f>
        <v>579.5</v>
      </c>
      <c r="K57" s="16">
        <f>SUM(K19,K28,K41,K55)</f>
        <v>2681</v>
      </c>
      <c r="L57" s="17">
        <f>SUM(L19,L28,L41,L55)</f>
        <v>2614.79</v>
      </c>
      <c r="M57" s="17">
        <f>SUM(M19,M28,M41,M55)</f>
        <v>2212.9700000000003</v>
      </c>
      <c r="O57" s="10" t="s">
        <v>126</v>
      </c>
      <c r="P57" s="16">
        <f>SUM(P19,P28,P41,P55)</f>
        <v>794.5</v>
      </c>
      <c r="Q57" s="16">
        <f>SUM(Q19,Q28,Q41,Q55)</f>
        <v>646</v>
      </c>
      <c r="R57" s="16">
        <f>SUM(R19,R28,R41,R55)</f>
        <v>2881</v>
      </c>
      <c r="S57" s="17">
        <f>SUM(S19,S28,S41,S55)</f>
        <v>2688.5150000000003</v>
      </c>
      <c r="T57" s="17">
        <f>SUM(T19,T28,T41,T55)</f>
        <v>2287.105</v>
      </c>
      <c r="V57" s="10" t="s">
        <v>126</v>
      </c>
      <c r="W57" s="16">
        <f>SUM(W19,W28,W41,W55)</f>
        <v>747</v>
      </c>
      <c r="X57" s="16">
        <f>SUM(X19,X28,X41,X55)</f>
        <v>573.5</v>
      </c>
      <c r="Y57" s="16">
        <f>SUM(Y19,Y28,Y41,Y55)</f>
        <v>2641</v>
      </c>
      <c r="Z57" s="17">
        <f>SUM(Z19,Z28,Z41,Z55)</f>
        <v>2967.4</v>
      </c>
      <c r="AA57" s="17">
        <f>SUM(AA19,AA28,AA41,AA55)</f>
        <v>2122.3599999999997</v>
      </c>
      <c r="AC57" s="10" t="s">
        <v>126</v>
      </c>
      <c r="AD57" s="16">
        <f>SUM(AD19,AD28,AD41,AD55)</f>
        <v>776.5</v>
      </c>
      <c r="AE57" s="16">
        <f>SUM(AE19,AE28,AE41,AE55)</f>
        <v>517.5</v>
      </c>
      <c r="AF57" s="16">
        <f>SUM(AF19,AF28,AF41,AF55)</f>
        <v>2588</v>
      </c>
      <c r="AG57" s="17">
        <f>SUM(AG19,AG28,AG41,AG55)</f>
        <v>2837.075</v>
      </c>
      <c r="AH57" s="17">
        <f>SUM(AH19,AH28,AH41,AH55)</f>
        <v>1951.41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Луков</dc:creator>
  <cp:keywords/>
  <dc:description/>
  <cp:lastModifiedBy>Александр Луков</cp:lastModifiedBy>
  <cp:lastPrinted>2022-08-16T01:36:46Z</cp:lastPrinted>
  <dcterms:created xsi:type="dcterms:W3CDTF">2022-07-22T16:23:17Z</dcterms:created>
  <dcterms:modified xsi:type="dcterms:W3CDTF">2022-11-14T11:54:40Z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